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440" windowHeight="8190"/>
  </bookViews>
  <sheets>
    <sheet name="днз 87" sheetId="1" r:id="rId1"/>
  </sheets>
  <calcPr calcId="124519"/>
</workbook>
</file>

<file path=xl/calcChain.xml><?xml version="1.0" encoding="utf-8"?>
<calcChain xmlns="http://schemas.openxmlformats.org/spreadsheetml/2006/main">
  <c r="O209" i="1"/>
  <c r="N209"/>
  <c r="M209"/>
  <c r="L209"/>
  <c r="K209"/>
  <c r="J209"/>
  <c r="I209"/>
  <c r="H209"/>
  <c r="G209"/>
  <c r="F209"/>
  <c r="E209"/>
  <c r="D209"/>
  <c r="P208"/>
  <c r="P205"/>
  <c r="P204"/>
  <c r="P203"/>
  <c r="P202"/>
  <c r="P201"/>
  <c r="P200"/>
  <c r="P199"/>
  <c r="P198"/>
  <c r="P197"/>
  <c r="P196"/>
  <c r="P195"/>
  <c r="P209" s="1"/>
  <c r="F173"/>
  <c r="I173" s="1"/>
  <c r="L173" s="1"/>
  <c r="O173" s="1"/>
  <c r="F181" s="1"/>
  <c r="I181" s="1"/>
  <c r="L181" s="1"/>
  <c r="O181" s="1"/>
  <c r="F189" s="1"/>
  <c r="I189" s="1"/>
  <c r="L189" s="1"/>
  <c r="O189" s="1"/>
  <c r="P161"/>
  <c r="P160"/>
  <c r="P159"/>
  <c r="O158"/>
  <c r="N158"/>
  <c r="M158"/>
  <c r="L158"/>
  <c r="K158"/>
  <c r="J158"/>
  <c r="I158"/>
  <c r="H158"/>
  <c r="G158"/>
  <c r="F158"/>
  <c r="E158"/>
  <c r="D158"/>
  <c r="P158" s="1"/>
  <c r="P157"/>
  <c r="P156"/>
  <c r="O155"/>
  <c r="N155"/>
  <c r="M155"/>
  <c r="L155"/>
  <c r="K155"/>
  <c r="J155"/>
  <c r="I155"/>
  <c r="H155"/>
  <c r="G155"/>
  <c r="F155"/>
  <c r="E155"/>
  <c r="D155"/>
  <c r="P155" s="1"/>
  <c r="P154"/>
  <c r="P153"/>
  <c r="O152"/>
  <c r="N152"/>
  <c r="M152"/>
  <c r="L152"/>
  <c r="K152"/>
  <c r="J152"/>
  <c r="I152"/>
  <c r="H152"/>
  <c r="G152"/>
  <c r="F152"/>
  <c r="E152"/>
  <c r="D152"/>
  <c r="P152" s="1"/>
  <c r="P151"/>
  <c r="O150"/>
  <c r="N150"/>
  <c r="M150"/>
  <c r="L150"/>
  <c r="K150"/>
  <c r="J150"/>
  <c r="I150"/>
  <c r="H150"/>
  <c r="G150"/>
  <c r="F150"/>
  <c r="E150"/>
  <c r="D150"/>
  <c r="P150" s="1"/>
  <c r="O149"/>
  <c r="N149"/>
  <c r="M149"/>
  <c r="L149"/>
  <c r="K149"/>
  <c r="J149"/>
  <c r="I149"/>
  <c r="H149"/>
  <c r="G149"/>
  <c r="F149"/>
  <c r="E149"/>
  <c r="D149"/>
  <c r="P149" s="1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O115"/>
  <c r="N115"/>
  <c r="M115"/>
  <c r="L115"/>
  <c r="K115"/>
  <c r="J115"/>
  <c r="I115"/>
  <c r="H115"/>
  <c r="G115"/>
  <c r="F115"/>
  <c r="E115"/>
  <c r="D115"/>
  <c r="P115" s="1"/>
  <c r="O114"/>
  <c r="N114"/>
  <c r="M114"/>
  <c r="L114"/>
  <c r="K114"/>
  <c r="J114"/>
  <c r="I114"/>
  <c r="H114"/>
  <c r="G114"/>
  <c r="F114"/>
  <c r="E114"/>
  <c r="D114"/>
  <c r="P114" s="1"/>
  <c r="P113"/>
  <c r="P112"/>
  <c r="P111"/>
  <c r="P110"/>
  <c r="P109"/>
  <c r="P108"/>
  <c r="P107"/>
  <c r="P106"/>
  <c r="P105"/>
  <c r="P104"/>
  <c r="P103"/>
  <c r="P102"/>
  <c r="P101"/>
  <c r="O99"/>
  <c r="N99"/>
  <c r="M99"/>
  <c r="L99"/>
  <c r="K99"/>
  <c r="J99"/>
  <c r="I99"/>
  <c r="H99"/>
  <c r="G99"/>
  <c r="F99"/>
  <c r="E99"/>
  <c r="D99"/>
  <c r="P99" s="1"/>
  <c r="P98"/>
  <c r="P97"/>
  <c r="P96"/>
  <c r="P94"/>
  <c r="O92"/>
  <c r="N92"/>
  <c r="M92"/>
  <c r="L92"/>
  <c r="K92"/>
  <c r="J92"/>
  <c r="I92"/>
  <c r="H92"/>
  <c r="G92"/>
  <c r="F92"/>
  <c r="E92"/>
  <c r="D92"/>
  <c r="P92" s="1"/>
  <c r="P91"/>
  <c r="P89"/>
  <c r="P88"/>
  <c r="P87"/>
  <c r="O85"/>
  <c r="N85"/>
  <c r="M85"/>
  <c r="L85"/>
  <c r="K85"/>
  <c r="J85"/>
  <c r="I85"/>
  <c r="H85"/>
  <c r="G85"/>
  <c r="F85"/>
  <c r="E85"/>
  <c r="D85"/>
  <c r="P85" s="1"/>
  <c r="P84"/>
  <c r="P83"/>
  <c r="O81"/>
  <c r="N81"/>
  <c r="M81"/>
  <c r="L81"/>
  <c r="K81"/>
  <c r="J81"/>
  <c r="I81"/>
  <c r="H81"/>
  <c r="G81"/>
  <c r="F81"/>
  <c r="E81"/>
  <c r="D81"/>
  <c r="P81" s="1"/>
  <c r="O80"/>
  <c r="N80"/>
  <c r="M80"/>
  <c r="L80"/>
  <c r="K80"/>
  <c r="J80"/>
  <c r="I80"/>
  <c r="H80"/>
  <c r="G80"/>
  <c r="F80"/>
  <c r="E80"/>
  <c r="D80"/>
  <c r="P80" s="1"/>
  <c r="O79"/>
  <c r="N79"/>
  <c r="M79"/>
  <c r="L79"/>
  <c r="K79"/>
  <c r="J79"/>
  <c r="I79"/>
  <c r="H79"/>
  <c r="G79"/>
  <c r="F79"/>
  <c r="E79"/>
  <c r="D79"/>
  <c r="P79" s="1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28"/>
  <c r="N28"/>
  <c r="M28"/>
  <c r="L28"/>
  <c r="K28"/>
  <c r="J28"/>
  <c r="I28"/>
  <c r="H28"/>
  <c r="P100" s="1"/>
  <c r="G28"/>
  <c r="F28"/>
  <c r="E28"/>
  <c r="D28"/>
  <c r="P28" s="1"/>
  <c r="P27"/>
  <c r="P26"/>
  <c r="P25"/>
  <c r="G24"/>
  <c r="P24" s="1"/>
  <c r="H23"/>
  <c r="P95" s="1"/>
  <c r="G23"/>
  <c r="P23" s="1"/>
  <c r="P22"/>
  <c r="O21"/>
  <c r="N21"/>
  <c r="M21"/>
  <c r="L21"/>
  <c r="K21"/>
  <c r="J21"/>
  <c r="I21"/>
  <c r="H21"/>
  <c r="P93" s="1"/>
  <c r="G21"/>
  <c r="F21"/>
  <c r="E21"/>
  <c r="D21"/>
  <c r="P21" s="1"/>
  <c r="P20"/>
  <c r="P19"/>
  <c r="H18"/>
  <c r="P90" s="1"/>
  <c r="G18"/>
  <c r="P18" s="1"/>
  <c r="P17"/>
  <c r="P16"/>
  <c r="P15"/>
  <c r="O14"/>
  <c r="N14"/>
  <c r="M14"/>
  <c r="L14"/>
  <c r="K14"/>
  <c r="J14"/>
  <c r="I14"/>
  <c r="H14"/>
  <c r="P86" s="1"/>
  <c r="G14"/>
  <c r="F14"/>
  <c r="E14"/>
  <c r="D14"/>
  <c r="P14" s="1"/>
  <c r="P13"/>
  <c r="P12"/>
  <c r="P11"/>
  <c r="O10"/>
  <c r="N10"/>
  <c r="M10"/>
  <c r="L10"/>
  <c r="K10"/>
  <c r="J10"/>
  <c r="I10"/>
  <c r="H10"/>
  <c r="P82" s="1"/>
  <c r="G10"/>
  <c r="F10"/>
  <c r="E10"/>
  <c r="D10"/>
  <c r="P10" s="1"/>
  <c r="O9"/>
  <c r="N9"/>
  <c r="M9"/>
  <c r="L9"/>
  <c r="K9"/>
  <c r="J9"/>
  <c r="I9"/>
  <c r="H9"/>
  <c r="G9"/>
  <c r="F9"/>
  <c r="E9"/>
  <c r="D9"/>
  <c r="P9" s="1"/>
  <c r="O8"/>
  <c r="N8"/>
  <c r="M8"/>
  <c r="L8"/>
  <c r="K8"/>
  <c r="J8"/>
  <c r="I8"/>
  <c r="H8"/>
  <c r="G8"/>
  <c r="F8"/>
  <c r="E8"/>
  <c r="D8"/>
  <c r="P8" s="1"/>
</calcChain>
</file>

<file path=xl/sharedStrings.xml><?xml version="1.0" encoding="utf-8"?>
<sst xmlns="http://schemas.openxmlformats.org/spreadsheetml/2006/main" count="270" uniqueCount="160">
  <si>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</si>
  <si>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</si>
  <si>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</si>
  <si>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</si>
  <si>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</si>
  <si>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</si>
  <si>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</si>
  <si>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</si>
  <si>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</si>
  <si>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</si>
  <si>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</si>
  <si>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</si>
  <si>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</si>
  <si>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</si>
  <si>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</si>
  <si>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</si>
  <si>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</si>
  <si>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</si>
  <si>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</si>
  <si>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</si>
  <si>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</si>
  <si>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</si>
  <si>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</si>
  <si>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</si>
  <si>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</si>
  <si>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</si>
  <si>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</si>
  <si>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</si>
  <si>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</si>
  <si>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</si>
  <si>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</si>
  <si>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</si>
  <si>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</si>
  <si>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</si>
  <si>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</si>
  <si>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</si>
  <si>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</si>
  <si>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</si>
  <si>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</si>
  <si>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</si>
  <si>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</si>
  <si>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</si>
  <si>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</si>
  <si>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</si>
  <si>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</si>
  <si>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</si>
  <si>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</si>
  <si>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</si>
  <si>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</si>
  <si>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</si>
  <si>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</si>
  <si>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</si>
  <si>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</si>
  <si>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</si>
  <si>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</si>
  <si>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</si>
  <si>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</si>
  <si>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</si>
  <si>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</si>
  <si>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</si>
  <si>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</si>
  <si>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</si>
  <si>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</si>
  <si>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</si>
  <si>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</si>
  <si>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</si>
  <si>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</si>
  <si>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</si>
  <si>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</si>
  <si>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</si>
  <si>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</si>
  <si>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</si>
  <si>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</si>
  <si>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</si>
  <si>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</si>
  <si>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</si>
  <si>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</si>
  <si>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</si>
  <si>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</si>
  <si>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</si>
  <si>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</si>
  <si>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</si>
  <si>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</si>
  <si>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</si>
  <si>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</si>
  <si>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</si>
  <si>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</si>
  <si>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</si>
  <si>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</si>
  <si>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</si>
  <si>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</si>
  <si>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</si>
  <si>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</si>
  <si>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</si>
  <si>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</si>
  <si>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</si>
  <si>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</si>
  <si>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</si>
  <si>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</si>
  <si>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</si>
  <si>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</si>
  <si>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</si>
  <si>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</si>
  <si>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</si>
  <si>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</si>
  <si>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</si>
  <si>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</si>
  <si>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</si>
  <si>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</si>
  <si>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</si>
  <si>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</si>
  <si>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</si>
  <si>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</si>
  <si>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</si>
  <si>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</si>
  <si>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</si>
  <si>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</si>
  <si>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</si>
  <si>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</si>
  <si>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</si>
  <si>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</si>
  <si>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</si>
  <si>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</si>
  <si>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</si>
  <si>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</si>
  <si>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</si>
  <si>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</si>
  <si>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</si>
  <si>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</si>
  <si>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</si>
  <si>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</si>
  <si>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</si>
  <si>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</si>
  <si>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</si>
  <si>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</si>
  <si>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</si>
  <si>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</si>
  <si>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</si>
  <si>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</si>
  <si>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</si>
  <si>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</si>
  <si>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</si>
  <si>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</si>
  <si>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</si>
  <si>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</si>
  <si>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</si>
  <si>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</si>
  <si>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</si>
  <si>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</si>
  <si>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</si>
  <si>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</si>
  <si>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</si>
  <si>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</si>
  <si>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</si>
  <si>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</si>
  <si>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Килимові вироби</t>
  </si>
  <si>
    <t>Господарчі товари</t>
  </si>
  <si>
    <t>М'який інвентар</t>
  </si>
  <si>
    <t>Миючі засоби</t>
  </si>
  <si>
    <t>Посуд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</si>
</sst>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22" applyNumberFormat="0" applyAlignment="0" applyProtection="0"/>
    <xf numFmtId="0" fontId="7" fillId="21" borderId="23" applyNumberFormat="0" applyAlignment="0" applyProtection="0"/>
    <xf numFmtId="0" fontId="7" fillId="21" borderId="22" applyNumberFormat="0" applyAlignment="0" applyProtection="0"/>
    <xf numFmtId="0" fontId="7" fillId="0" borderId="24" applyNumberFormat="0" applyFill="0" applyAlignment="0" applyProtection="0"/>
    <xf numFmtId="0" fontId="7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7" applyNumberFormat="0" applyFill="0" applyAlignment="0" applyProtection="0"/>
    <xf numFmtId="0" fontId="7" fillId="22" borderId="28" applyNumberFormat="0" applyAlignment="0" applyProtection="0"/>
    <xf numFmtId="0" fontId="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4" borderId="29" applyNumberFormat="0" applyFont="0" applyAlignment="0" applyProtection="0"/>
    <xf numFmtId="0" fontId="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 wrapText="1"/>
    </xf>
    <xf numFmtId="2" fontId="5" fillId="0" borderId="12" xfId="0" applyNumberFormat="1" applyFont="1" applyBorder="1"/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4" fontId="5" fillId="0" borderId="11" xfId="0" applyNumberFormat="1" applyFont="1" applyBorder="1"/>
    <xf numFmtId="0" fontId="0" fillId="2" borderId="11" xfId="0" applyFont="1" applyFill="1" applyBorder="1" applyAlignment="1" applyProtection="1">
      <alignment vertical="center" wrapText="1"/>
    </xf>
    <xf numFmtId="0" fontId="4" fillId="0" borderId="0" xfId="0" applyFont="1"/>
    <xf numFmtId="0" fontId="0" fillId="2" borderId="11" xfId="0" applyFont="1" applyFill="1" applyBorder="1" applyAlignment="1" applyProtection="1">
      <alignment horizontal="left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center" vertical="center"/>
    </xf>
    <xf numFmtId="4" fontId="5" fillId="0" borderId="12" xfId="0" applyNumberFormat="1" applyFont="1" applyBorder="1"/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19" xfId="0" applyFont="1" applyBorder="1" applyAlignment="1"/>
    <xf numFmtId="0" fontId="0" fillId="0" borderId="19" xfId="0" applyFont="1" applyBorder="1"/>
    <xf numFmtId="0" fontId="0" fillId="0" borderId="18" xfId="0" applyFont="1" applyBorder="1"/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21" xfId="0" applyFont="1" applyBorder="1"/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/>
    <xf numFmtId="2" fontId="0" fillId="0" borderId="21" xfId="0" applyNumberFormat="1" applyFont="1" applyBorder="1"/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2" xfId="0" applyFont="1" applyBorder="1"/>
    <xf numFmtId="0" fontId="0" fillId="0" borderId="20" xfId="0" applyFont="1" applyBorder="1"/>
    <xf numFmtId="0" fontId="0" fillId="0" borderId="11" xfId="0" applyFont="1" applyBorder="1"/>
    <xf numFmtId="0" fontId="5" fillId="0" borderId="11" xfId="0" applyFont="1" applyBorder="1"/>
    <xf numFmtId="2" fontId="5" fillId="0" borderId="11" xfId="0" applyNumberFormat="1" applyFont="1" applyBorder="1"/>
    <xf numFmtId="2" fontId="0" fillId="0" borderId="11" xfId="0" applyNumberFormat="1" applyFont="1" applyBorder="1"/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0" borderId="11" xfId="0" applyNumberFormat="1" applyBorder="1"/>
    <xf numFmtId="2" fontId="6" fillId="0" borderId="11" xfId="0" applyNumberFormat="1" applyFont="1" applyBorder="1" applyAlignment="1">
      <alignment vertical="top" wrapText="1"/>
    </xf>
    <xf numFmtId="2" fontId="5" fillId="0" borderId="0" xfId="0" applyNumberFormat="1" applyFont="1" applyFill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10"/>
  <sheetViews>
    <sheetView tabSelected="1" topLeftCell="A185" workbookViewId="0">
      <selection activeCell="H17" sqref="H17"/>
    </sheetView>
  </sheetViews>
  <sheetFormatPr defaultRowHeight="12.75"/>
  <cols>
    <col min="1" max="1" width="1.7109375" style="2" customWidth="1"/>
    <col min="2" max="2" width="41" style="2" customWidth="1"/>
    <col min="3" max="3" width="12" style="2" customWidth="1"/>
    <col min="4" max="4" width="16.42578125" style="2" customWidth="1"/>
    <col min="5" max="5" width="16.85546875" style="2" customWidth="1"/>
    <col min="6" max="6" width="17" style="2" customWidth="1"/>
    <col min="7" max="7" width="17.7109375" style="2" customWidth="1"/>
    <col min="8" max="8" width="17.42578125" style="2" customWidth="1"/>
    <col min="9" max="9" width="17.140625" style="2" customWidth="1"/>
    <col min="10" max="10" width="19.140625" style="2" customWidth="1"/>
    <col min="11" max="11" width="17.42578125" style="2" customWidth="1"/>
    <col min="12" max="12" width="17" style="2" customWidth="1"/>
    <col min="13" max="13" width="17.42578125" style="2" customWidth="1"/>
    <col min="14" max="15" width="17.5703125" style="2" customWidth="1"/>
    <col min="16" max="16" width="16.7109375" style="2" customWidth="1"/>
    <col min="17" max="16384" width="9.140625" style="2"/>
  </cols>
  <sheetData>
    <row r="1" spans="2:19" ht="1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1"/>
      <c r="S1" s="1"/>
    </row>
    <row r="2" spans="2:19" ht="1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"/>
      <c r="R2" s="1"/>
      <c r="S2" s="1"/>
    </row>
    <row r="3" spans="2:19" ht="15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"/>
      <c r="R3" s="1"/>
      <c r="S3" s="1"/>
    </row>
    <row r="4" spans="2:19" ht="13.5" thickBot="1"/>
    <row r="5" spans="2:19" ht="28.5" customHeight="1" thickBot="1">
      <c r="B5" s="3" t="s">
        <v>3</v>
      </c>
      <c r="C5" s="4" t="s">
        <v>4</v>
      </c>
      <c r="D5" s="91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8" t="s">
        <v>17</v>
      </c>
    </row>
    <row r="6" spans="2:19" ht="16.5" thickTop="1" thickBot="1">
      <c r="B6" s="5">
        <v>1</v>
      </c>
      <c r="C6" s="6">
        <v>2</v>
      </c>
      <c r="D6" s="9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9"/>
    </row>
    <row r="7" spans="2:19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ht="28.5" customHeight="1">
      <c r="B8" s="10" t="s">
        <v>20</v>
      </c>
      <c r="C8" s="11">
        <v>2000</v>
      </c>
      <c r="D8" s="12">
        <f>D9+D14</f>
        <v>322264.88</v>
      </c>
      <c r="E8" s="12">
        <f>E9+E14</f>
        <v>564157.82000000007</v>
      </c>
      <c r="F8" s="12">
        <f>F9+F14</f>
        <v>564010.11</v>
      </c>
      <c r="G8" s="12">
        <f>G9+G14</f>
        <v>511759.05000000005</v>
      </c>
      <c r="H8" s="12">
        <f t="shared" ref="H8:O8" si="0">H9+H14</f>
        <v>490300.31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2452492.17</v>
      </c>
    </row>
    <row r="9" spans="2:19" ht="28.5" customHeight="1">
      <c r="B9" s="13" t="s">
        <v>21</v>
      </c>
      <c r="C9" s="10">
        <v>2100</v>
      </c>
      <c r="D9" s="12">
        <f>D10</f>
        <v>307033.97000000003</v>
      </c>
      <c r="E9" s="12">
        <f>E10</f>
        <v>311434.71000000002</v>
      </c>
      <c r="F9" s="12">
        <f>F10</f>
        <v>320630.77</v>
      </c>
      <c r="G9" s="12">
        <f>G10</f>
        <v>314149.69</v>
      </c>
      <c r="H9" s="12">
        <f t="shared" ref="H9:O9" si="1">H10</f>
        <v>319242.83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ref="P9:P42" si="2">D9+E9+F9+G9+H9+I9+J9+K9+L9+M9+N9+O9</f>
        <v>1572491.9700000002</v>
      </c>
    </row>
    <row r="10" spans="2:19" ht="15" customHeight="1">
      <c r="B10" s="13" t="s">
        <v>22</v>
      </c>
      <c r="C10" s="11">
        <v>2110</v>
      </c>
      <c r="D10" s="12">
        <f>D11+D13</f>
        <v>307033.97000000003</v>
      </c>
      <c r="E10" s="12">
        <f>E11+E13</f>
        <v>311434.71000000002</v>
      </c>
      <c r="F10" s="12">
        <f>F11+F13</f>
        <v>320630.77</v>
      </c>
      <c r="G10" s="12">
        <f>G11+G13</f>
        <v>314149.69</v>
      </c>
      <c r="H10" s="12">
        <f t="shared" ref="H10:O10" si="3">H11+H13</f>
        <v>319242.83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1572491.9700000002</v>
      </c>
    </row>
    <row r="11" spans="2:19" ht="18" customHeight="1">
      <c r="B11" s="13" t="s">
        <v>23</v>
      </c>
      <c r="C11" s="11">
        <v>2111</v>
      </c>
      <c r="D11" s="12">
        <v>253907.85</v>
      </c>
      <c r="E11" s="12">
        <v>249515.79</v>
      </c>
      <c r="F11" s="12">
        <v>264079.24</v>
      </c>
      <c r="G11" s="12">
        <v>259854.38</v>
      </c>
      <c r="H11" s="12">
        <v>263754.77</v>
      </c>
      <c r="I11" s="12"/>
      <c r="J11" s="12"/>
      <c r="K11" s="12"/>
      <c r="L11" s="12"/>
      <c r="M11" s="12"/>
      <c r="N11" s="12"/>
      <c r="O11" s="12"/>
      <c r="P11" s="12">
        <f t="shared" si="2"/>
        <v>1291112.03</v>
      </c>
    </row>
    <row r="12" spans="2:19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9" ht="18.75" customHeight="1">
      <c r="B13" s="13" t="s">
        <v>25</v>
      </c>
      <c r="C13" s="11">
        <v>2120</v>
      </c>
      <c r="D13" s="12">
        <v>53126.12</v>
      </c>
      <c r="E13" s="12">
        <v>61918.92</v>
      </c>
      <c r="F13" s="12">
        <v>56551.53</v>
      </c>
      <c r="G13" s="12">
        <v>54295.31</v>
      </c>
      <c r="H13" s="12">
        <v>55488.06</v>
      </c>
      <c r="I13" s="12"/>
      <c r="J13" s="12"/>
      <c r="K13" s="12"/>
      <c r="L13" s="12"/>
      <c r="M13" s="12"/>
      <c r="N13" s="12"/>
      <c r="O13" s="12"/>
      <c r="P13" s="12">
        <f t="shared" si="2"/>
        <v>281379.94</v>
      </c>
      <c r="R13" s="14"/>
    </row>
    <row r="14" spans="2:19" ht="28.5" customHeight="1">
      <c r="B14" s="15" t="s">
        <v>26</v>
      </c>
      <c r="C14" s="11">
        <v>2200</v>
      </c>
      <c r="D14" s="12">
        <f>D15++D16+D17+D18+D19+D20+D20+D21+D28</f>
        <v>15230.91</v>
      </c>
      <c r="E14" s="12">
        <f>E15++E16+E17+E18+E19+E20+E20+E21+E28</f>
        <v>252723.11</v>
      </c>
      <c r="F14" s="12">
        <f>F15++F16+F17+F18+F19+F20+F20+F21+F28</f>
        <v>243379.33999999997</v>
      </c>
      <c r="G14" s="12">
        <f>G15++G16+G17+G18+G19+G20+G20+G21+G28</f>
        <v>197609.36000000002</v>
      </c>
      <c r="H14" s="12">
        <f t="shared" ref="H14:O14" si="4">H15++H16+H17+H18+H19+H20+H20+H21+H28</f>
        <v>171057.47999999998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880000.2</v>
      </c>
    </row>
    <row r="15" spans="2:19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9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/>
      <c r="E17" s="12">
        <v>17314.439999999999</v>
      </c>
      <c r="F17" s="12">
        <v>62074.720000000001</v>
      </c>
      <c r="G17" s="12"/>
      <c r="H17" s="12">
        <v>75472.73</v>
      </c>
      <c r="I17" s="12"/>
      <c r="J17" s="12"/>
      <c r="K17" s="12"/>
      <c r="L17" s="12"/>
      <c r="M17" s="12"/>
      <c r="N17" s="12"/>
      <c r="O17" s="12"/>
      <c r="P17" s="12">
        <f t="shared" si="2"/>
        <v>154861.89000000001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1156.8900000000001</v>
      </c>
      <c r="G18" s="12">
        <f>317.99+440.3+317.99</f>
        <v>1076.28</v>
      </c>
      <c r="H18" s="12">
        <f>737+158.99+426.81+55914.83</f>
        <v>57237.630000000005</v>
      </c>
      <c r="I18" s="12"/>
      <c r="J18" s="12"/>
      <c r="K18" s="12"/>
      <c r="L18" s="12"/>
      <c r="M18" s="12"/>
      <c r="N18" s="12"/>
      <c r="O18" s="12"/>
      <c r="P18" s="12">
        <f t="shared" si="2"/>
        <v>59470.8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15230.91</v>
      </c>
      <c r="E21" s="12">
        <f>E22+E23+E24+E25+E26+E27</f>
        <v>235408.66999999998</v>
      </c>
      <c r="F21" s="12">
        <f>F22+F23+F24+F25+F26+F27</f>
        <v>180147.72999999998</v>
      </c>
      <c r="G21" s="12">
        <f>G22+G23+G24+G25+G26+G27</f>
        <v>196533.08000000002</v>
      </c>
      <c r="H21" s="12">
        <f t="shared" ref="H21:O21" si="5">H22+H23+H24+H25+H26+H27</f>
        <v>38347.119999999995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665667.50999999989</v>
      </c>
    </row>
    <row r="22" spans="2:16" ht="15.75" customHeight="1">
      <c r="B22" s="13" t="s">
        <v>34</v>
      </c>
      <c r="C22" s="11">
        <v>2271</v>
      </c>
      <c r="D22" s="12"/>
      <c r="E22" s="12">
        <v>209758.52</v>
      </c>
      <c r="F22" s="12">
        <v>134843.72</v>
      </c>
      <c r="G22" s="12">
        <v>164683.17000000001</v>
      </c>
      <c r="H22" s="12">
        <v>63164.33</v>
      </c>
      <c r="I22" s="12"/>
      <c r="J22" s="12"/>
      <c r="K22" s="12"/>
      <c r="L22" s="12"/>
      <c r="M22" s="12"/>
      <c r="N22" s="12"/>
      <c r="O22" s="12"/>
      <c r="P22" s="12">
        <f t="shared" si="2"/>
        <v>572449.74</v>
      </c>
    </row>
    <row r="23" spans="2:16" ht="20.25" customHeight="1">
      <c r="B23" s="13" t="s">
        <v>35</v>
      </c>
      <c r="C23" s="11">
        <v>2272</v>
      </c>
      <c r="D23" s="12"/>
      <c r="E23" s="12">
        <v>4610.99</v>
      </c>
      <c r="F23" s="12">
        <v>3251.36</v>
      </c>
      <c r="G23" s="12">
        <f>3923.03</f>
        <v>3923.03</v>
      </c>
      <c r="H23" s="12">
        <f>4348.42</f>
        <v>4348.42</v>
      </c>
      <c r="I23" s="12"/>
      <c r="J23" s="12"/>
      <c r="K23" s="12"/>
      <c r="L23" s="12"/>
      <c r="M23" s="12"/>
      <c r="N23" s="12"/>
      <c r="O23" s="12"/>
      <c r="P23" s="12">
        <f t="shared" si="2"/>
        <v>16133.800000000001</v>
      </c>
    </row>
    <row r="24" spans="2:16" ht="21" customHeight="1">
      <c r="B24" s="13" t="s">
        <v>36</v>
      </c>
      <c r="C24" s="11">
        <v>2273</v>
      </c>
      <c r="D24" s="12">
        <v>15230.91</v>
      </c>
      <c r="E24" s="12">
        <v>21039.16</v>
      </c>
      <c r="F24" s="12">
        <v>42052.65</v>
      </c>
      <c r="G24" s="12">
        <f>816.36+27110.52</f>
        <v>27926.880000000001</v>
      </c>
      <c r="H24" s="12">
        <v>-29165.63</v>
      </c>
      <c r="I24" s="12"/>
      <c r="J24" s="12"/>
      <c r="K24" s="12"/>
      <c r="L24" s="12"/>
      <c r="M24" s="12"/>
      <c r="N24" s="12"/>
      <c r="O24" s="12"/>
      <c r="P24" s="12">
        <f t="shared" si="2"/>
        <v>77083.97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t="shared" ref="H28:O28" si="6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7" t="s">
        <v>41</v>
      </c>
      <c r="C29" s="18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7" t="s">
        <v>42</v>
      </c>
      <c r="C30" s="18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hidden="1" customHeight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ref="P43:P71" si="7">D43+E43</f>
        <v>0</v>
      </c>
    </row>
    <row r="44" spans="2:16" ht="21.75" hidden="1" customHeight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hidden="1" customHeight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hidden="1" customHeight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hidden="1" customHeight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hidden="1" customHeight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hidden="1" customHeight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hidden="1" customHeight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hidden="1" customHeight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hidden="1" customHeight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hidden="1" customHeight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hidden="1" customHeight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hidden="1" customHeight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hidden="1" customHeight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hidden="1" customHeight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hidden="1" customHeight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hidden="1" customHeight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hidden="1" customHeight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hidden="1" customHeight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hidden="1" customHeight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hidden="1" customHeight="1">
      <c r="B63" s="19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hidden="1" customHeight="1">
      <c r="B64" s="20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hidden="1" customHeight="1">
      <c r="B65" s="20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hidden="1" customHeight="1">
      <c r="B66" s="20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hidden="1" customHeight="1">
      <c r="B67" s="20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hidden="1" customHeight="1">
      <c r="B68" s="19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hidden="1" customHeight="1">
      <c r="B69" s="20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hidden="1" customHeight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hidden="1" customHeight="1" thickBot="1">
      <c r="B71" s="21" t="s">
        <v>83</v>
      </c>
      <c r="C71" s="22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7" t="s">
        <v>84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 ht="15">
      <c r="B74" s="77" t="s">
        <v>85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 ht="15.75" thickBot="1">
      <c r="B75" s="77" t="s">
        <v>2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 ht="15.75" customHeight="1" thickBot="1">
      <c r="B76" s="3" t="s">
        <v>3</v>
      </c>
      <c r="C76" s="4" t="s">
        <v>4</v>
      </c>
      <c r="D76" s="91" t="s">
        <v>86</v>
      </c>
      <c r="E76" s="86" t="s">
        <v>87</v>
      </c>
      <c r="F76" s="86" t="s">
        <v>88</v>
      </c>
      <c r="G76" s="86" t="s">
        <v>89</v>
      </c>
      <c r="H76" s="86" t="s">
        <v>90</v>
      </c>
      <c r="I76" s="86" t="s">
        <v>91</v>
      </c>
      <c r="J76" s="86" t="s">
        <v>92</v>
      </c>
      <c r="K76" s="86" t="s">
        <v>93</v>
      </c>
      <c r="L76" s="86" t="s">
        <v>94</v>
      </c>
      <c r="M76" s="86" t="s">
        <v>95</v>
      </c>
      <c r="N76" s="86" t="s">
        <v>96</v>
      </c>
      <c r="O76" s="86" t="s">
        <v>97</v>
      </c>
      <c r="P76" s="88" t="s">
        <v>98</v>
      </c>
    </row>
    <row r="77" spans="2:16" ht="24" customHeight="1" thickTop="1" thickBot="1">
      <c r="B77" s="5">
        <v>1</v>
      </c>
      <c r="C77" s="6">
        <v>2</v>
      </c>
      <c r="D77" s="92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9"/>
    </row>
    <row r="78" spans="2:16" ht="15.75" thickTop="1">
      <c r="B78" s="7" t="s">
        <v>18</v>
      </c>
      <c r="C78" s="8" t="s">
        <v>19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2:16" ht="30">
      <c r="B79" s="10" t="s">
        <v>20</v>
      </c>
      <c r="C79" s="11">
        <v>2000</v>
      </c>
      <c r="D79" s="12">
        <f>D80+D85+D113</f>
        <v>136.68</v>
      </c>
      <c r="E79" s="12">
        <f>E80+E85+E113</f>
        <v>17764.72</v>
      </c>
      <c r="F79" s="12">
        <f>F80+F85+F113</f>
        <v>73953.84</v>
      </c>
      <c r="G79" s="12">
        <f>G80+G85+G113</f>
        <v>415.12</v>
      </c>
      <c r="H79" s="12">
        <f t="shared" ref="H79:O79" si="8">H80+H85+H113</f>
        <v>86791.51999999999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D79+E79+F79+G79+H7+H79+I79+J79+K79+L79+M79+N79+O79</f>
        <v>179061.87999999998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t="shared" ref="H80:O80" si="9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t="shared" ref="P80:P116" si="10">D80+E80+F80+G80+H8+H80+I80+J80+K80+L80+M80+N80+O80</f>
        <v>490300.31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t="shared" ref="H81:O81" si="1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319242.83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319242.83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263754.77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60.59</v>
      </c>
      <c r="E85" s="12">
        <f>E86+E87+E88+E89+E90+E91+E92+E99</f>
        <v>17688.63</v>
      </c>
      <c r="F85" s="12">
        <f>F86+F87+F88+F89+F90+F91+F92+F99</f>
        <v>73877.75</v>
      </c>
      <c r="G85" s="12">
        <f>G86+G87+G88+G89+G90+G91+G92+G99</f>
        <v>339.02</v>
      </c>
      <c r="H85" s="12">
        <f t="shared" ref="H85:O85" si="12">H86+H87+H88+H89+H90+H91+H92+H99</f>
        <v>86715.43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234169.47999999998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171057.47999999998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>
        <v>17460.52</v>
      </c>
      <c r="F88" s="12">
        <v>73701.429999999993</v>
      </c>
      <c r="G88" s="12"/>
      <c r="H88" s="12">
        <v>86608.14</v>
      </c>
      <c r="I88" s="12"/>
      <c r="J88" s="12"/>
      <c r="K88" s="12"/>
      <c r="L88" s="12"/>
      <c r="M88" s="12"/>
      <c r="N88" s="12"/>
      <c r="O88" s="12"/>
      <c r="P88" s="12">
        <f t="shared" si="10"/>
        <v>177770.09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75472.73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57237.630000000005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60.59</v>
      </c>
      <c r="E92" s="12">
        <f>E93+E94+E95+E96+E97+E98</f>
        <v>228.10999999999999</v>
      </c>
      <c r="F92" s="12">
        <f>F93+F94+F95+F96+F97+F98</f>
        <v>176.32</v>
      </c>
      <c r="G92" s="12">
        <f>G93+G94+G95+G96+G97+G98</f>
        <v>339.02</v>
      </c>
      <c r="H92" s="12">
        <f t="shared" ref="H92:O92" si="13">H93+H94+H95+H96+H97+H98</f>
        <v>107.28999999999999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911.32999999999993</v>
      </c>
    </row>
    <row r="93" spans="2:16" ht="15">
      <c r="B93" s="13" t="s">
        <v>34</v>
      </c>
      <c r="C93" s="11">
        <v>2271</v>
      </c>
      <c r="D93" s="12"/>
      <c r="E93" s="12">
        <v>88.24</v>
      </c>
      <c r="F93" s="12">
        <v>73.53</v>
      </c>
      <c r="G93" s="12">
        <v>235.3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38744.189999999995</v>
      </c>
    </row>
    <row r="94" spans="2:16" ht="30">
      <c r="B94" s="13" t="s">
        <v>35</v>
      </c>
      <c r="C94" s="11">
        <v>2272</v>
      </c>
      <c r="D94" s="12"/>
      <c r="E94" s="12">
        <v>79.28</v>
      </c>
      <c r="F94" s="12">
        <v>39.64</v>
      </c>
      <c r="G94" s="12">
        <v>39.340000000000003</v>
      </c>
      <c r="H94" s="12">
        <v>42.91</v>
      </c>
      <c r="I94" s="12"/>
      <c r="J94" s="12"/>
      <c r="K94" s="12"/>
      <c r="L94" s="12"/>
      <c r="M94" s="12"/>
      <c r="N94" s="12"/>
      <c r="O94" s="12"/>
      <c r="P94" s="12">
        <f t="shared" si="10"/>
        <v>63365.500000000007</v>
      </c>
    </row>
    <row r="95" spans="2:16" ht="15">
      <c r="B95" s="13" t="s">
        <v>36</v>
      </c>
      <c r="C95" s="11">
        <v>2273</v>
      </c>
      <c r="D95" s="12">
        <v>60.59</v>
      </c>
      <c r="E95" s="12">
        <v>60.59</v>
      </c>
      <c r="F95" s="12">
        <v>63.15</v>
      </c>
      <c r="G95" s="12">
        <v>64.38</v>
      </c>
      <c r="H95" s="12">
        <v>64.38</v>
      </c>
      <c r="I95" s="12"/>
      <c r="J95" s="12"/>
      <c r="K95" s="12"/>
      <c r="L95" s="12"/>
      <c r="M95" s="12"/>
      <c r="N95" s="12"/>
      <c r="O95" s="12"/>
      <c r="P95" s="12">
        <f t="shared" si="10"/>
        <v>4661.51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-29165.63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t="shared" ref="E99:O99" si="14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7" t="s">
        <v>41</v>
      </c>
      <c r="C100" s="18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7" t="s">
        <v>42</v>
      </c>
      <c r="C101" s="18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76.09</v>
      </c>
      <c r="E113" s="12">
        <v>76.09</v>
      </c>
      <c r="F113" s="12">
        <v>76.09</v>
      </c>
      <c r="G113" s="12">
        <v>76.099999999999994</v>
      </c>
      <c r="H113" s="12">
        <v>76.09</v>
      </c>
      <c r="I113" s="12"/>
      <c r="J113" s="12"/>
      <c r="K113" s="12"/>
      <c r="L113" s="12"/>
      <c r="M113" s="12"/>
      <c r="N113" s="12"/>
      <c r="O113" s="12"/>
      <c r="P113" s="12">
        <f t="shared" si="10"/>
        <v>380.46000000000004</v>
      </c>
    </row>
    <row r="114" spans="2:16" ht="15">
      <c r="B114" s="10" t="s">
        <v>55</v>
      </c>
      <c r="C114" s="11">
        <v>3000</v>
      </c>
      <c r="D114" s="12">
        <f t="shared" ref="D114:O115" si="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ref="P117:P142" si="16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19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0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0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0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0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19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0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1" t="s">
        <v>83</v>
      </c>
      <c r="C142" s="22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4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2:16" ht="15">
      <c r="B144" s="90" t="s">
        <v>99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 ht="15">
      <c r="B145" s="77" t="s">
        <v>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2:16" ht="15.75" thickBo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2:16" ht="24.75" customHeight="1" thickBot="1">
      <c r="B147" s="3" t="s">
        <v>3</v>
      </c>
      <c r="C147" s="4" t="s">
        <v>4</v>
      </c>
      <c r="D147" s="91" t="s">
        <v>5</v>
      </c>
      <c r="E147" s="86" t="s">
        <v>6</v>
      </c>
      <c r="F147" s="86" t="s">
        <v>7</v>
      </c>
      <c r="G147" s="86" t="s">
        <v>8</v>
      </c>
      <c r="H147" s="86" t="s">
        <v>9</v>
      </c>
      <c r="I147" s="86" t="s">
        <v>10</v>
      </c>
      <c r="J147" s="86" t="s">
        <v>11</v>
      </c>
      <c r="K147" s="86" t="s">
        <v>12</v>
      </c>
      <c r="L147" s="86" t="s">
        <v>13</v>
      </c>
      <c r="M147" s="86" t="s">
        <v>14</v>
      </c>
      <c r="N147" s="86" t="s">
        <v>15</v>
      </c>
      <c r="O147" s="86" t="s">
        <v>16</v>
      </c>
      <c r="P147" s="88" t="s">
        <v>100</v>
      </c>
    </row>
    <row r="148" spans="2:16" ht="16.5" thickTop="1" thickBot="1">
      <c r="B148" s="5">
        <v>1</v>
      </c>
      <c r="C148" s="6">
        <v>2</v>
      </c>
      <c r="D148" s="92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9"/>
    </row>
    <row r="149" spans="2:16" ht="15.75" thickTop="1">
      <c r="B149" s="10" t="s">
        <v>55</v>
      </c>
      <c r="C149" s="11">
        <v>3000</v>
      </c>
      <c r="D149" s="12">
        <f t="shared" ref="D149:O149" si="17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628707.5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628707.5</v>
      </c>
    </row>
    <row r="150" spans="2:16" ht="15">
      <c r="B150" s="13" t="s">
        <v>56</v>
      </c>
      <c r="C150" s="11">
        <v>3100</v>
      </c>
      <c r="D150" s="12">
        <f t="shared" ref="D150:O150" si="18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628707.5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t="shared" ref="P150:P161" si="19">D150+E150+F150+G150+H150+I150+J150+K150+L150+M150+N150+O150</f>
        <v>628707.5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t="shared" ref="D152:O152" si="20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t="shared" ref="D155:O155" si="21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628707.5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628707.5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628707.5</v>
      </c>
      <c r="I157" s="12"/>
      <c r="J157" s="12"/>
      <c r="K157" s="12"/>
      <c r="L157" s="12"/>
      <c r="M157" s="12"/>
      <c r="N157" s="12"/>
      <c r="O157" s="12"/>
      <c r="P157" s="12">
        <f t="shared" si="19"/>
        <v>628707.5</v>
      </c>
    </row>
    <row r="158" spans="2:16" ht="15">
      <c r="B158" s="13" t="s">
        <v>64</v>
      </c>
      <c r="C158" s="11">
        <v>3140</v>
      </c>
      <c r="D158" s="12">
        <f t="shared" ref="D158:O158" si="22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5" t="s">
        <v>101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2:16" ht="15">
      <c r="B164" s="77" t="s">
        <v>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2:16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2:16" ht="27.75" customHeight="1">
      <c r="B166" s="78"/>
      <c r="C166" s="79"/>
      <c r="D166" s="74" t="s">
        <v>102</v>
      </c>
      <c r="E166" s="74" t="s">
        <v>103</v>
      </c>
      <c r="F166" s="74" t="s">
        <v>104</v>
      </c>
      <c r="G166" s="74" t="s">
        <v>105</v>
      </c>
      <c r="H166" s="74" t="s">
        <v>106</v>
      </c>
      <c r="I166" s="74" t="s">
        <v>104</v>
      </c>
      <c r="J166" s="73" t="s">
        <v>107</v>
      </c>
      <c r="K166" s="73" t="s">
        <v>108</v>
      </c>
      <c r="L166" s="74" t="s">
        <v>104</v>
      </c>
      <c r="M166" s="73" t="s">
        <v>109</v>
      </c>
      <c r="N166" s="73" t="s">
        <v>110</v>
      </c>
      <c r="O166" s="74" t="s">
        <v>104</v>
      </c>
      <c r="P166" s="84"/>
    </row>
    <row r="167" spans="2:16" ht="21.75" customHeight="1">
      <c r="B167" s="80"/>
      <c r="C167" s="81"/>
      <c r="D167" s="82"/>
      <c r="E167" s="73"/>
      <c r="F167" s="74"/>
      <c r="G167" s="82"/>
      <c r="H167" s="73"/>
      <c r="I167" s="74"/>
      <c r="J167" s="82"/>
      <c r="K167" s="73"/>
      <c r="L167" s="74"/>
      <c r="M167" s="82"/>
      <c r="N167" s="73"/>
      <c r="O167" s="74"/>
      <c r="P167" s="85"/>
    </row>
    <row r="168" spans="2:16" ht="15">
      <c r="B168" s="29" t="s">
        <v>111</v>
      </c>
      <c r="C168" s="30"/>
      <c r="D168" s="31"/>
      <c r="E168" s="32"/>
      <c r="F168" s="33"/>
      <c r="G168" s="34"/>
      <c r="H168" s="32"/>
      <c r="I168" s="33"/>
      <c r="J168" s="34"/>
      <c r="K168" s="32"/>
      <c r="L168" s="33"/>
      <c r="M168" s="34"/>
      <c r="N168" s="32"/>
      <c r="O168" s="35"/>
      <c r="P168" s="36"/>
    </row>
    <row r="169" spans="2:16" ht="15">
      <c r="B169" s="37"/>
      <c r="C169" s="38"/>
      <c r="D169" s="39"/>
      <c r="E169" s="32"/>
      <c r="F169" s="33"/>
      <c r="G169" s="40"/>
      <c r="H169" s="32"/>
      <c r="I169" s="33"/>
      <c r="J169" s="40"/>
      <c r="K169" s="32"/>
      <c r="L169" s="33"/>
      <c r="M169" s="40"/>
      <c r="N169" s="32"/>
      <c r="O169" s="35"/>
      <c r="P169" s="36"/>
    </row>
    <row r="170" spans="2:16" ht="15">
      <c r="B170" s="37"/>
      <c r="C170" s="38"/>
      <c r="D170" s="39"/>
      <c r="E170" s="32"/>
      <c r="F170" s="33"/>
      <c r="G170" s="40"/>
      <c r="H170" s="32"/>
      <c r="I170" s="33"/>
      <c r="J170" s="40"/>
      <c r="K170" s="32"/>
      <c r="L170" s="33"/>
      <c r="M170" s="40"/>
      <c r="N170" s="32"/>
      <c r="O170" s="35"/>
      <c r="P170" s="36"/>
    </row>
    <row r="171" spans="2:16" ht="15">
      <c r="B171" s="37"/>
      <c r="C171" s="41"/>
      <c r="D171" s="42"/>
      <c r="E171" s="43"/>
      <c r="F171" s="44"/>
      <c r="G171" s="45"/>
      <c r="H171" s="43"/>
      <c r="I171" s="44"/>
      <c r="J171" s="45"/>
      <c r="K171" s="43"/>
      <c r="L171" s="44"/>
      <c r="M171" s="45"/>
      <c r="N171" s="43"/>
      <c r="O171" s="46"/>
      <c r="P171" s="47"/>
    </row>
    <row r="172" spans="2:16" ht="15">
      <c r="B172" s="48"/>
      <c r="C172" s="41"/>
      <c r="D172" s="49"/>
      <c r="E172" s="50"/>
      <c r="F172" s="30"/>
      <c r="G172" s="49"/>
      <c r="H172" s="50"/>
      <c r="I172" s="30"/>
      <c r="J172" s="49"/>
      <c r="K172" s="50"/>
      <c r="L172" s="30"/>
      <c r="M172" s="49"/>
      <c r="N172" s="50"/>
      <c r="O172" s="51"/>
      <c r="P172" s="38"/>
    </row>
    <row r="173" spans="2:16">
      <c r="E173" s="52" t="s">
        <v>112</v>
      </c>
      <c r="F173" s="53">
        <f>C168+D168+D169+D170+D171+D172-E168-E169-E170-E171-E172</f>
        <v>0</v>
      </c>
      <c r="H173" s="52" t="s">
        <v>113</v>
      </c>
      <c r="I173" s="53">
        <f>F173+G168+G169+G170+G171+G172-H168-H169-H170-H171-H172</f>
        <v>0</v>
      </c>
      <c r="K173" s="52" t="s">
        <v>114</v>
      </c>
      <c r="L173" s="53">
        <f>I173+J168+J169+J170+J171+J172-K168-K169-K170-K171-K172</f>
        <v>0</v>
      </c>
      <c r="N173" s="52" t="s">
        <v>115</v>
      </c>
      <c r="O173" s="53">
        <f>L173+M168+M169+M170+M171+M172-N168-N169-N170-N171-N172</f>
        <v>0</v>
      </c>
    </row>
    <row r="174" spans="2:16" ht="21.75" customHeight="1">
      <c r="D174" s="73" t="s">
        <v>116</v>
      </c>
      <c r="E174" s="73" t="s">
        <v>117</v>
      </c>
      <c r="F174" s="74" t="s">
        <v>104</v>
      </c>
      <c r="G174" s="73" t="s">
        <v>118</v>
      </c>
      <c r="H174" s="73" t="s">
        <v>119</v>
      </c>
      <c r="I174" s="74" t="s">
        <v>104</v>
      </c>
      <c r="J174" s="73" t="s">
        <v>120</v>
      </c>
      <c r="K174" s="73" t="s">
        <v>121</v>
      </c>
      <c r="L174" s="74" t="s">
        <v>104</v>
      </c>
      <c r="M174" s="73" t="s">
        <v>122</v>
      </c>
      <c r="N174" s="73" t="s">
        <v>123</v>
      </c>
      <c r="O174" s="74" t="s">
        <v>104</v>
      </c>
    </row>
    <row r="175" spans="2:16" ht="23.25" customHeight="1">
      <c r="D175" s="73"/>
      <c r="E175" s="73"/>
      <c r="F175" s="74"/>
      <c r="G175" s="73"/>
      <c r="H175" s="73"/>
      <c r="I175" s="74"/>
      <c r="J175" s="73"/>
      <c r="K175" s="73"/>
      <c r="L175" s="74"/>
      <c r="M175" s="73"/>
      <c r="N175" s="73"/>
      <c r="O175" s="74"/>
    </row>
    <row r="176" spans="2:16" ht="15">
      <c r="D176" s="51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2:16" ht="15">
      <c r="D177" s="51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2:16" ht="15">
      <c r="D178" s="51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2:16" ht="15">
      <c r="D179" s="54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2:16" ht="1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2:16">
      <c r="E181" s="52" t="s">
        <v>124</v>
      </c>
      <c r="F181" s="53">
        <f>O173+D176+D177+D178+D179+D180-E176-E177-E178-E179-E180</f>
        <v>0</v>
      </c>
      <c r="H181" s="52" t="s">
        <v>125</v>
      </c>
      <c r="I181" s="53">
        <f>F181+G176+G177+G178+G179+G180-H176-H177-H178-H179-H180</f>
        <v>0</v>
      </c>
      <c r="K181" s="52" t="s">
        <v>126</v>
      </c>
      <c r="L181" s="53">
        <f>I181+J176+J177+J178+J179+J180-K176-K177-K178-K179-K180</f>
        <v>0</v>
      </c>
      <c r="N181" s="52" t="s">
        <v>127</v>
      </c>
      <c r="O181" s="53">
        <f>L181+M176+M177+M178+M179+M180-N176-N177-N178-N179-N180</f>
        <v>0</v>
      </c>
    </row>
    <row r="182" spans="2:16" ht="21" customHeight="1">
      <c r="D182" s="73" t="s">
        <v>128</v>
      </c>
      <c r="E182" s="73" t="s">
        <v>129</v>
      </c>
      <c r="F182" s="74" t="s">
        <v>104</v>
      </c>
      <c r="G182" s="73" t="s">
        <v>130</v>
      </c>
      <c r="H182" s="73" t="s">
        <v>131</v>
      </c>
      <c r="I182" s="74" t="s">
        <v>104</v>
      </c>
      <c r="J182" s="73" t="s">
        <v>132</v>
      </c>
      <c r="K182" s="73" t="s">
        <v>133</v>
      </c>
      <c r="L182" s="74" t="s">
        <v>104</v>
      </c>
      <c r="M182" s="73" t="s">
        <v>134</v>
      </c>
      <c r="N182" s="73" t="s">
        <v>135</v>
      </c>
      <c r="O182" s="74" t="s">
        <v>104</v>
      </c>
    </row>
    <row r="183" spans="2:16" ht="21.75" customHeight="1">
      <c r="D183" s="73"/>
      <c r="E183" s="73"/>
      <c r="F183" s="74"/>
      <c r="G183" s="73"/>
      <c r="H183" s="73"/>
      <c r="I183" s="74"/>
      <c r="J183" s="73"/>
      <c r="K183" s="73"/>
      <c r="L183" s="74"/>
      <c r="M183" s="73"/>
      <c r="N183" s="73"/>
      <c r="O183" s="74"/>
    </row>
    <row r="184" spans="2:16" ht="15">
      <c r="D184" s="55"/>
      <c r="E184" s="55"/>
      <c r="F184" s="56"/>
      <c r="G184" s="55"/>
      <c r="H184" s="55"/>
      <c r="I184" s="56"/>
      <c r="J184" s="55"/>
      <c r="K184" s="55"/>
      <c r="L184" s="56"/>
      <c r="M184" s="55"/>
      <c r="N184" s="55"/>
      <c r="O184" s="56"/>
    </row>
    <row r="185" spans="2:16" ht="15">
      <c r="D185" s="55"/>
      <c r="E185" s="55"/>
      <c r="F185" s="56"/>
      <c r="G185" s="55"/>
      <c r="H185" s="55"/>
      <c r="I185" s="56"/>
      <c r="J185" s="55"/>
      <c r="K185" s="55"/>
      <c r="L185" s="56"/>
      <c r="M185" s="55"/>
      <c r="N185" s="55"/>
      <c r="O185" s="56"/>
    </row>
    <row r="186" spans="2:16" ht="15">
      <c r="D186" s="51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2:16" ht="15">
      <c r="D187" s="54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</row>
    <row r="188" spans="2:16" ht="1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2:16">
      <c r="E189" s="52" t="s">
        <v>136</v>
      </c>
      <c r="F189" s="53">
        <f>O181+D184+D185+D186+D187+D188-E184-E185-E186-E187-E188</f>
        <v>0</v>
      </c>
      <c r="H189" s="52" t="s">
        <v>137</v>
      </c>
      <c r="I189" s="53">
        <f>F189+G184+G185+G186+G187+G188-H184-H185-H186-H187-H188</f>
        <v>0</v>
      </c>
      <c r="K189" s="52" t="s">
        <v>138</v>
      </c>
      <c r="L189" s="53">
        <f>I189+J184+J185+J186+J187+J188-K184-K185-K186-K187-K188</f>
        <v>0</v>
      </c>
      <c r="N189" s="52" t="s">
        <v>139</v>
      </c>
      <c r="O189" s="53">
        <f>L189+M184+M185+M186+M187+M188-N184-N185-N186-N187-N188</f>
        <v>0</v>
      </c>
    </row>
    <row r="190" spans="2:16" ht="15">
      <c r="B190" s="75" t="s">
        <v>140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2:16" ht="15">
      <c r="B191" s="77" t="s">
        <v>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2:16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2:16">
      <c r="B193" s="78" t="s">
        <v>141</v>
      </c>
      <c r="C193" s="79"/>
      <c r="D193" s="73" t="s">
        <v>142</v>
      </c>
      <c r="E193" s="82" t="s">
        <v>143</v>
      </c>
      <c r="F193" s="65" t="s">
        <v>144</v>
      </c>
      <c r="G193" s="65" t="s">
        <v>145</v>
      </c>
      <c r="H193" s="65" t="s">
        <v>146</v>
      </c>
      <c r="I193" s="65" t="s">
        <v>147</v>
      </c>
      <c r="J193" s="65" t="s">
        <v>148</v>
      </c>
      <c r="K193" s="65" t="s">
        <v>149</v>
      </c>
      <c r="L193" s="65" t="s">
        <v>150</v>
      </c>
      <c r="M193" s="65" t="s">
        <v>151</v>
      </c>
      <c r="N193" s="65" t="s">
        <v>152</v>
      </c>
      <c r="O193" s="65" t="s">
        <v>153</v>
      </c>
      <c r="P193" s="67" t="s">
        <v>154</v>
      </c>
    </row>
    <row r="194" spans="2:16" ht="24" customHeight="1">
      <c r="B194" s="80"/>
      <c r="C194" s="81"/>
      <c r="D194" s="73"/>
      <c r="E194" s="83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8"/>
    </row>
    <row r="195" spans="2:16" ht="15">
      <c r="B195" s="69" t="s">
        <v>155</v>
      </c>
      <c r="C195" s="70"/>
      <c r="D195" s="57"/>
      <c r="E195" s="58"/>
      <c r="F195" s="57">
        <v>10100</v>
      </c>
      <c r="G195" s="57"/>
      <c r="H195" s="57"/>
      <c r="I195" s="57"/>
      <c r="J195" s="57"/>
      <c r="K195" s="57"/>
      <c r="L195" s="57"/>
      <c r="M195" s="57"/>
      <c r="N195" s="57"/>
      <c r="O195" s="57"/>
      <c r="P195" s="57">
        <f>D195+E195+F195+G195+H195+I195+J195+K195+L195+M195+N195+O195</f>
        <v>10100</v>
      </c>
    </row>
    <row r="196" spans="2:16" ht="15">
      <c r="B196" s="60" t="s">
        <v>156</v>
      </c>
      <c r="C196" s="61"/>
      <c r="D196" s="53"/>
      <c r="E196" s="53"/>
      <c r="F196" s="53">
        <v>84</v>
      </c>
      <c r="G196" s="53"/>
      <c r="H196" s="53"/>
      <c r="I196" s="53"/>
      <c r="J196" s="53"/>
      <c r="K196" s="53"/>
      <c r="L196" s="53"/>
      <c r="M196" s="53"/>
      <c r="N196" s="53"/>
      <c r="O196" s="53"/>
      <c r="P196" s="57">
        <f t="shared" ref="P196:P208" si="23">D196+E196+F196+G196+H196+I196+J196+K196+L196+M196+N196+O196</f>
        <v>84</v>
      </c>
    </row>
    <row r="197" spans="2:16" ht="15">
      <c r="B197" s="71" t="s">
        <v>157</v>
      </c>
      <c r="C197" s="72"/>
      <c r="D197" s="59"/>
      <c r="E197" s="53"/>
      <c r="F197" s="53"/>
      <c r="G197" s="53"/>
      <c r="H197" s="53">
        <v>24050</v>
      </c>
      <c r="I197" s="53"/>
      <c r="J197" s="53"/>
      <c r="K197" s="53"/>
      <c r="L197" s="53"/>
      <c r="M197" s="53"/>
      <c r="N197" s="53"/>
      <c r="O197" s="53"/>
      <c r="P197" s="57">
        <f t="shared" si="23"/>
        <v>24050</v>
      </c>
    </row>
    <row r="198" spans="2:16" ht="15">
      <c r="B198" s="60" t="s">
        <v>158</v>
      </c>
      <c r="C198" s="61"/>
      <c r="D198" s="53"/>
      <c r="E198" s="57"/>
      <c r="F198" s="57"/>
      <c r="G198" s="57"/>
      <c r="H198" s="57">
        <v>984</v>
      </c>
      <c r="I198" s="57"/>
      <c r="J198" s="57"/>
      <c r="K198" s="57"/>
      <c r="L198" s="57"/>
      <c r="M198" s="57"/>
      <c r="N198" s="57"/>
      <c r="O198" s="57"/>
      <c r="P198" s="57">
        <f t="shared" si="23"/>
        <v>984</v>
      </c>
    </row>
    <row r="199" spans="2:16" ht="15">
      <c r="B199" s="60" t="s">
        <v>159</v>
      </c>
      <c r="C199" s="61"/>
      <c r="D199" s="53"/>
      <c r="E199" s="57"/>
      <c r="F199" s="57"/>
      <c r="G199" s="57"/>
      <c r="H199" s="57">
        <v>2960.8</v>
      </c>
      <c r="I199" s="57"/>
      <c r="J199" s="57"/>
      <c r="K199" s="57"/>
      <c r="L199" s="57"/>
      <c r="M199" s="57"/>
      <c r="N199" s="57"/>
      <c r="O199" s="57"/>
      <c r="P199" s="57">
        <f t="shared" si="23"/>
        <v>2960.8</v>
      </c>
    </row>
    <row r="200" spans="2:16" ht="15">
      <c r="B200" s="60"/>
      <c r="C200" s="61"/>
      <c r="D200" s="53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>
        <f t="shared" si="23"/>
        <v>0</v>
      </c>
    </row>
    <row r="201" spans="2:16" ht="15">
      <c r="B201" s="60"/>
      <c r="C201" s="61"/>
      <c r="D201" s="53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>
        <f t="shared" si="23"/>
        <v>0</v>
      </c>
    </row>
    <row r="202" spans="2:16" ht="15">
      <c r="B202" s="60"/>
      <c r="C202" s="61"/>
      <c r="D202" s="53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>
        <f t="shared" si="23"/>
        <v>0</v>
      </c>
    </row>
    <row r="203" spans="2:16" ht="15">
      <c r="B203" s="60"/>
      <c r="C203" s="61"/>
      <c r="D203" s="53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>
        <f t="shared" si="23"/>
        <v>0</v>
      </c>
    </row>
    <row r="204" spans="2:16" ht="15">
      <c r="B204" s="60"/>
      <c r="C204" s="61"/>
      <c r="D204" s="53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>
        <f t="shared" si="23"/>
        <v>0</v>
      </c>
    </row>
    <row r="205" spans="2:16" ht="15">
      <c r="B205" s="60"/>
      <c r="C205" s="61"/>
      <c r="D205" s="53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>
        <f t="shared" si="23"/>
        <v>0</v>
      </c>
    </row>
    <row r="206" spans="2:16" ht="15">
      <c r="B206" s="62"/>
      <c r="C206" s="63"/>
      <c r="D206" s="53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2:16" ht="15">
      <c r="B207" s="62"/>
      <c r="C207" s="63"/>
      <c r="D207" s="53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2:16" ht="15">
      <c r="B208" s="62"/>
      <c r="C208" s="63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7">
        <f t="shared" si="23"/>
        <v>0</v>
      </c>
    </row>
    <row r="209" spans="2:16">
      <c r="D209" s="53">
        <f>SUM(D195:D208)</f>
        <v>0</v>
      </c>
      <c r="E209" s="53">
        <f t="shared" ref="E209:P209" si="24">SUM(E195:E208)</f>
        <v>0</v>
      </c>
      <c r="F209" s="53">
        <f t="shared" si="24"/>
        <v>10184</v>
      </c>
      <c r="G209" s="53">
        <f t="shared" si="24"/>
        <v>0</v>
      </c>
      <c r="H209" s="53">
        <f t="shared" si="24"/>
        <v>27994.799999999999</v>
      </c>
      <c r="I209" s="53">
        <f t="shared" si="24"/>
        <v>0</v>
      </c>
      <c r="J209" s="53">
        <f t="shared" si="24"/>
        <v>0</v>
      </c>
      <c r="K209" s="53">
        <f t="shared" si="24"/>
        <v>0</v>
      </c>
      <c r="L209" s="53">
        <f t="shared" si="24"/>
        <v>0</v>
      </c>
      <c r="M209" s="53">
        <f t="shared" si="24"/>
        <v>0</v>
      </c>
      <c r="N209" s="53">
        <f t="shared" si="24"/>
        <v>0</v>
      </c>
      <c r="O209" s="53">
        <f t="shared" si="24"/>
        <v>0</v>
      </c>
      <c r="P209" s="53">
        <f t="shared" si="24"/>
        <v>38178.800000000003</v>
      </c>
    </row>
    <row r="210" spans="2:16" ht="1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</row>
  </sheetData>
  <mergeCells count="118"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B204:C204"/>
    <mergeCell ref="B205:C205"/>
    <mergeCell ref="B206:C206"/>
    <mergeCell ref="B207:C207"/>
    <mergeCell ref="B208:C208"/>
    <mergeCell ref="B210:P210"/>
    <mergeCell ref="B198:C198"/>
    <mergeCell ref="B199:C199"/>
    <mergeCell ref="B200:C200"/>
    <mergeCell ref="B201:C201"/>
    <mergeCell ref="B202:C202"/>
    <mergeCell ref="B203:C2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87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Finans2</dc:creator>
  <cp:lastModifiedBy>User</cp:lastModifiedBy>
  <dcterms:created xsi:type="dcterms:W3CDTF">2018-06-12T13:00:11Z</dcterms:created>
  <dcterms:modified xsi:type="dcterms:W3CDTF">2018-06-15T08:19:40Z</dcterms:modified>
</cp:coreProperties>
</file>