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7365"/>
  </bookViews>
  <sheets>
    <sheet name="днз 87" sheetId="1" r:id="rId1"/>
  </sheets>
  <calcPr calcId="124519"/>
</workbook>
</file>

<file path=xl/calcChain.xml><?xml version="1.0" encoding="utf-8"?>
<calcChain xmlns="http://schemas.openxmlformats.org/spreadsheetml/2006/main">
  <c r="O218" i="1"/>
  <c r="N218"/>
  <c r="M218"/>
  <c r="L218"/>
  <c r="K218"/>
  <c r="J218"/>
  <c r="I218"/>
  <c r="H218"/>
  <c r="G218"/>
  <c r="F218"/>
  <c r="E218"/>
  <c r="D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218"/>
  <c r="F173"/>
  <c r="I173"/>
  <c r="L173"/>
  <c r="O173"/>
  <c r="F181"/>
  <c r="I181"/>
  <c r="L181"/>
  <c r="O181"/>
  <c r="F189"/>
  <c r="I189"/>
  <c r="L189"/>
  <c r="O189"/>
  <c r="P161"/>
  <c r="P160"/>
  <c r="P159"/>
  <c r="O158"/>
  <c r="N158"/>
  <c r="M158"/>
  <c r="L158"/>
  <c r="K158"/>
  <c r="J158"/>
  <c r="I158"/>
  <c r="H158"/>
  <c r="G158"/>
  <c r="F158"/>
  <c r="E158"/>
  <c r="D158"/>
  <c r="P158"/>
  <c r="P157"/>
  <c r="P156"/>
  <c r="O155"/>
  <c r="O150"/>
  <c r="O149"/>
  <c r="N155"/>
  <c r="M155"/>
  <c r="M150"/>
  <c r="M149"/>
  <c r="L155"/>
  <c r="K155"/>
  <c r="K150"/>
  <c r="K149"/>
  <c r="J155"/>
  <c r="I155"/>
  <c r="I150"/>
  <c r="I149"/>
  <c r="H155"/>
  <c r="G155"/>
  <c r="G150"/>
  <c r="G149"/>
  <c r="F155"/>
  <c r="E155"/>
  <c r="E150"/>
  <c r="E149"/>
  <c r="D155"/>
  <c r="P155"/>
  <c r="P154"/>
  <c r="P153"/>
  <c r="O152"/>
  <c r="N152"/>
  <c r="M152"/>
  <c r="L152"/>
  <c r="K152"/>
  <c r="J152"/>
  <c r="I152"/>
  <c r="H152"/>
  <c r="G152"/>
  <c r="F152"/>
  <c r="E152"/>
  <c r="D152"/>
  <c r="P152"/>
  <c r="P151"/>
  <c r="N150"/>
  <c r="N149"/>
  <c r="L150"/>
  <c r="L149"/>
  <c r="J150"/>
  <c r="J149"/>
  <c r="H150"/>
  <c r="H149"/>
  <c r="F150"/>
  <c r="F149"/>
  <c r="D150"/>
  <c r="P150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O115"/>
  <c r="O114"/>
  <c r="N115"/>
  <c r="M115"/>
  <c r="M114"/>
  <c r="L115"/>
  <c r="K115"/>
  <c r="K114"/>
  <c r="J115"/>
  <c r="I115"/>
  <c r="I114"/>
  <c r="H115"/>
  <c r="G115"/>
  <c r="G114"/>
  <c r="F115"/>
  <c r="E115"/>
  <c r="E114"/>
  <c r="D115"/>
  <c r="P115"/>
  <c r="N114"/>
  <c r="L114"/>
  <c r="J114"/>
  <c r="H114"/>
  <c r="F114"/>
  <c r="D114"/>
  <c r="G113"/>
  <c r="D113"/>
  <c r="P113"/>
  <c r="P112"/>
  <c r="P111"/>
  <c r="P110"/>
  <c r="P109"/>
  <c r="P108"/>
  <c r="P107"/>
  <c r="P106"/>
  <c r="P105"/>
  <c r="P104"/>
  <c r="P103"/>
  <c r="P102"/>
  <c r="P101"/>
  <c r="P100"/>
  <c r="O99"/>
  <c r="N99"/>
  <c r="M99"/>
  <c r="L99"/>
  <c r="K99"/>
  <c r="J99"/>
  <c r="I99"/>
  <c r="H99"/>
  <c r="G99"/>
  <c r="F99"/>
  <c r="E99"/>
  <c r="D99"/>
  <c r="P99"/>
  <c r="P98"/>
  <c r="P97"/>
  <c r="P96"/>
  <c r="G95"/>
  <c r="P95"/>
  <c r="P94"/>
  <c r="P93"/>
  <c r="G93"/>
  <c r="O92"/>
  <c r="N92"/>
  <c r="N85"/>
  <c r="M92"/>
  <c r="L92"/>
  <c r="L85"/>
  <c r="K92"/>
  <c r="J92"/>
  <c r="J85"/>
  <c r="I92"/>
  <c r="H92"/>
  <c r="H85"/>
  <c r="F92"/>
  <c r="F85"/>
  <c r="E92"/>
  <c r="D92"/>
  <c r="P91"/>
  <c r="P90"/>
  <c r="P89"/>
  <c r="P88"/>
  <c r="P87"/>
  <c r="P86"/>
  <c r="O85"/>
  <c r="M85"/>
  <c r="K85"/>
  <c r="I85"/>
  <c r="E85"/>
  <c r="P84"/>
  <c r="P83"/>
  <c r="P82"/>
  <c r="O81"/>
  <c r="O80"/>
  <c r="O79"/>
  <c r="N81"/>
  <c r="M81"/>
  <c r="M80"/>
  <c r="M79"/>
  <c r="L81"/>
  <c r="K81"/>
  <c r="K80"/>
  <c r="K79"/>
  <c r="J81"/>
  <c r="I81"/>
  <c r="I80"/>
  <c r="I79"/>
  <c r="H81"/>
  <c r="G81"/>
  <c r="G80"/>
  <c r="F81"/>
  <c r="E81"/>
  <c r="E80"/>
  <c r="E79"/>
  <c r="D81"/>
  <c r="P81"/>
  <c r="N80"/>
  <c r="N79"/>
  <c r="L80"/>
  <c r="L79"/>
  <c r="J80"/>
  <c r="J79"/>
  <c r="H80"/>
  <c r="H79"/>
  <c r="F80"/>
  <c r="D80"/>
  <c r="P80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O28"/>
  <c r="N28"/>
  <c r="M28"/>
  <c r="L28"/>
  <c r="K28"/>
  <c r="J28"/>
  <c r="I28"/>
  <c r="H28"/>
  <c r="G28"/>
  <c r="F28"/>
  <c r="E28"/>
  <c r="D28"/>
  <c r="P28"/>
  <c r="P27"/>
  <c r="G26"/>
  <c r="P26"/>
  <c r="P25"/>
  <c r="P24"/>
  <c r="G24"/>
  <c r="P23"/>
  <c r="G22"/>
  <c r="G21"/>
  <c r="G14"/>
  <c r="E22"/>
  <c r="P22"/>
  <c r="O21"/>
  <c r="N21"/>
  <c r="N14"/>
  <c r="M21"/>
  <c r="L21"/>
  <c r="L14"/>
  <c r="K21"/>
  <c r="J21"/>
  <c r="J14"/>
  <c r="I21"/>
  <c r="H21"/>
  <c r="H14"/>
  <c r="F21"/>
  <c r="F14"/>
  <c r="E21"/>
  <c r="D21"/>
  <c r="P21"/>
  <c r="P20"/>
  <c r="P19"/>
  <c r="P18"/>
  <c r="P17"/>
  <c r="P16"/>
  <c r="P15"/>
  <c r="O14"/>
  <c r="M14"/>
  <c r="K14"/>
  <c r="I14"/>
  <c r="E14"/>
  <c r="P13"/>
  <c r="P12"/>
  <c r="P11"/>
  <c r="O10"/>
  <c r="O9"/>
  <c r="O8"/>
  <c r="N10"/>
  <c r="M10"/>
  <c r="M9"/>
  <c r="M8"/>
  <c r="L10"/>
  <c r="K10"/>
  <c r="K9"/>
  <c r="K8"/>
  <c r="J10"/>
  <c r="I10"/>
  <c r="I9"/>
  <c r="I8"/>
  <c r="H10"/>
  <c r="G10"/>
  <c r="G9"/>
  <c r="F10"/>
  <c r="E10"/>
  <c r="E9"/>
  <c r="E8"/>
  <c r="D10"/>
  <c r="P10"/>
  <c r="N9"/>
  <c r="N8"/>
  <c r="L9"/>
  <c r="L8"/>
  <c r="J9"/>
  <c r="J8"/>
  <c r="H9"/>
  <c r="H8"/>
  <c r="F9"/>
  <c r="D9"/>
  <c r="P9"/>
  <c r="F8"/>
  <c r="G8"/>
  <c r="F79"/>
  <c r="G79"/>
  <c r="P114"/>
  <c r="P92"/>
  <c r="D14"/>
  <c r="P14"/>
  <c r="D85"/>
  <c r="P85"/>
  <c r="G92"/>
  <c r="G85"/>
  <c r="D149"/>
  <c r="P149"/>
  <c r="D79"/>
  <c r="P79"/>
  <c r="D8"/>
  <c r="P8"/>
</calcChain>
</file>

<file path=xl/sharedStrings.xml><?xml version="1.0" encoding="utf-8"?>
<sst xmlns="http://schemas.openxmlformats.org/spreadsheetml/2006/main" count="269" uniqueCount="159">
  <si>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</si>
  <si>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</si>
  <si>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</si>
  <si>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</si>
  <si>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</si>
  <si>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</si>
  <si>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</si>
  <si>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</si>
  <si>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</si>
  <si>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</si>
  <si>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</si>
  <si>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</si>
  <si>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</si>
  <si>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</si>
  <si>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</si>
  <si>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</si>
  <si>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</si>
  <si>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</si>
  <si>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  <charset val="204"/>
        <scheme val="minor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</si>
  <si>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</si>
  <si>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  <charset val="204"/>
        <scheme val="minor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</si>
  <si>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</si>
  <si>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</si>
  <si>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</si>
  <si>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</si>
  <si>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</si>
  <si>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</si>
  <si>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</si>
  <si>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</si>
  <si>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</si>
  <si>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</si>
  <si>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</si>
  <si>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</si>
  <si>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</si>
  <si>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</si>
  <si>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</si>
  <si>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</si>
  <si>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</si>
  <si>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</si>
  <si>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</si>
  <si>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</si>
  <si>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</si>
  <si>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</si>
  <si>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</si>
  <si>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</si>
  <si>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</si>
  <si>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</si>
  <si>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</si>
  <si>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</si>
  <si>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</si>
  <si>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</si>
  <si>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</si>
  <si>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</si>
  <si>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</si>
  <si>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</si>
  <si>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</si>
  <si>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</si>
  <si>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</si>
  <si>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</si>
  <si>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</si>
  <si>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</si>
  <si>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</si>
  <si>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</si>
  <si>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</si>
  <si>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</si>
  <si>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</si>
  <si>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</si>
  <si>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</si>
  <si>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</si>
  <si>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</si>
  <si>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</si>
  <si>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</si>
  <si>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</si>
  <si>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</si>
  <si>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</si>
  <si>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</si>
  <si>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</si>
  <si>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</si>
  <si>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</si>
  <si>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</si>
  <si>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</si>
  <si>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</si>
  <si>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</si>
  <si>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</si>
  <si>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</si>
  <si>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</si>
  <si>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</si>
  <si>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</si>
  <si>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</si>
  <si>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</si>
  <si>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</si>
  <si>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</si>
  <si>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</si>
  <si>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</si>
  <si>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</si>
  <si>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</si>
  <si>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</si>
  <si>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</si>
  <si>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</si>
  <si>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</si>
  <si>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</si>
  <si>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</si>
  <si>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</si>
  <si>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</si>
  <si>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</si>
  <si>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</si>
  <si>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</si>
  <si>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</si>
  <si>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</si>
  <si>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</si>
  <si>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</si>
  <si>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</si>
  <si>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</si>
  <si>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</si>
  <si>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</si>
  <si>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</si>
  <si>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</si>
  <si>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</si>
  <si>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</si>
  <si>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</si>
  <si>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</si>
  <si>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</si>
  <si>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</si>
  <si>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</si>
  <si>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</si>
  <si>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</si>
  <si>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</si>
  <si>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</si>
  <si>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</si>
  <si>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</si>
  <si>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</si>
  <si>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</si>
  <si>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</si>
  <si>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</si>
  <si>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</si>
  <si>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</si>
  <si>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</si>
  <si>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</si>
  <si>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</si>
  <si>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</si>
  <si>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</si>
  <si>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</si>
  <si>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</si>
  <si>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</si>
  <si>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</si>
  <si>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</si>
  <si>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</si>
  <si>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</si>
  <si>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</si>
  <si>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</si>
  <si>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</si>
  <si>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</si>
  <si>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</si>
  <si>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</si>
  <si>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</si>
  <si>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</si>
  <si>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Господарчі товари</t>
  </si>
  <si>
    <t>Посуд</t>
  </si>
  <si>
    <t>М'який інвентар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</si>
</sst>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" fillId="7" borderId="1" applyNumberFormat="0" applyAlignment="0" applyProtection="0"/>
    <xf numFmtId="0" fontId="4" fillId="20" borderId="2" applyNumberFormat="0" applyAlignment="0" applyProtection="0"/>
    <xf numFmtId="0" fontId="4" fillId="20" borderId="1" applyNumberFormat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4" fillId="21" borderId="7" applyNumberFormat="0" applyAlignment="0" applyProtection="0"/>
    <xf numFmtId="0" fontId="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7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15" xfId="0" applyFont="1" applyBorder="1" applyAlignment="1" applyProtection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0" fillId="24" borderId="20" xfId="0" applyFont="1" applyFill="1" applyBorder="1" applyAlignment="1">
      <alignment horizontal="center" vertical="center" wrapText="1"/>
    </xf>
    <xf numFmtId="2" fontId="3" fillId="0" borderId="21" xfId="0" applyNumberFormat="1" applyFont="1" applyBorder="1"/>
    <xf numFmtId="0" fontId="0" fillId="24" borderId="20" xfId="0" applyFont="1" applyFill="1" applyBorder="1" applyAlignment="1" applyProtection="1">
      <alignment horizontal="center" vertical="center" wrapText="1"/>
    </xf>
    <xf numFmtId="0" fontId="0" fillId="24" borderId="20" xfId="0" applyFont="1" applyFill="1" applyBorder="1" applyAlignment="1" applyProtection="1">
      <alignment horizontal="center" vertical="center"/>
    </xf>
    <xf numFmtId="4" fontId="3" fillId="0" borderId="20" xfId="0" applyNumberFormat="1" applyFont="1" applyBorder="1"/>
    <xf numFmtId="0" fontId="0" fillId="24" borderId="20" xfId="0" applyFont="1" applyFill="1" applyBorder="1" applyAlignment="1" applyProtection="1">
      <alignment vertical="center" wrapText="1"/>
    </xf>
    <xf numFmtId="0" fontId="2" fillId="0" borderId="0" xfId="0" applyFont="1"/>
    <xf numFmtId="0" fontId="0" fillId="24" borderId="20" xfId="0" applyFont="1" applyFill="1" applyBorder="1" applyAlignment="1" applyProtection="1">
      <alignment horizontal="left" vertical="center" wrapText="1"/>
    </xf>
    <xf numFmtId="49" fontId="0" fillId="24" borderId="20" xfId="0" applyNumberFormat="1" applyFont="1" applyFill="1" applyBorder="1" applyAlignment="1" applyProtection="1">
      <alignment horizontal="left" vertical="center" wrapText="1"/>
    </xf>
    <xf numFmtId="2" fontId="0" fillId="0" borderId="20" xfId="0" applyNumberFormat="1" applyBorder="1"/>
    <xf numFmtId="2" fontId="0" fillId="0" borderId="0" xfId="0" applyNumberFormat="1"/>
    <xf numFmtId="0" fontId="0" fillId="24" borderId="20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horizontal="center" vertical="center"/>
    </xf>
    <xf numFmtId="0" fontId="0" fillId="24" borderId="19" xfId="0" applyFont="1" applyFill="1" applyBorder="1" applyAlignment="1" applyProtection="1">
      <alignment horizontal="center" vertical="center" wrapText="1"/>
    </xf>
    <xf numFmtId="0" fontId="0" fillId="24" borderId="19" xfId="0" applyFont="1" applyFill="1" applyBorder="1" applyAlignment="1" applyProtection="1">
      <alignment vertical="center" wrapText="1"/>
    </xf>
    <xf numFmtId="0" fontId="0" fillId="24" borderId="22" xfId="0" applyFont="1" applyFill="1" applyBorder="1" applyAlignment="1" applyProtection="1">
      <alignment vertical="center" wrapText="1"/>
    </xf>
    <xf numFmtId="0" fontId="0" fillId="24" borderId="22" xfId="0" applyFont="1" applyFill="1" applyBorder="1" applyAlignment="1" applyProtection="1">
      <alignment horizontal="center" vertical="center"/>
    </xf>
    <xf numFmtId="4" fontId="3" fillId="0" borderId="21" xfId="0" applyNumberFormat="1" applyFont="1" applyBorder="1"/>
    <xf numFmtId="0" fontId="0" fillId="24" borderId="0" xfId="0" applyFont="1" applyFill="1" applyBorder="1" applyAlignment="1" applyProtection="1">
      <alignment vertical="center" wrapText="1"/>
    </xf>
    <xf numFmtId="0" fontId="0" fillId="24" borderId="0" xfId="0" applyFont="1" applyFill="1" applyBorder="1" applyAlignment="1" applyProtection="1">
      <alignment horizontal="center" vertical="center"/>
    </xf>
    <xf numFmtId="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0" fillId="0" borderId="28" xfId="0" applyBorder="1" applyAlignment="1"/>
    <xf numFmtId="0" fontId="0" fillId="0" borderId="28" xfId="0" applyFont="1" applyBorder="1"/>
    <xf numFmtId="0" fontId="0" fillId="0" borderId="27" xfId="0" applyFont="1" applyBorder="1"/>
    <xf numFmtId="0" fontId="0" fillId="0" borderId="29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30" xfId="0" applyFont="1" applyBorder="1"/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/>
    <xf numFmtId="2" fontId="0" fillId="0" borderId="30" xfId="0" applyNumberFormat="1" applyFont="1" applyBorder="1"/>
    <xf numFmtId="0" fontId="0" fillId="0" borderId="29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1" xfId="0" applyFont="1" applyBorder="1"/>
    <xf numFmtId="0" fontId="0" fillId="0" borderId="29" xfId="0" applyFont="1" applyBorder="1"/>
    <xf numFmtId="0" fontId="0" fillId="0" borderId="20" xfId="0" applyFont="1" applyBorder="1"/>
    <xf numFmtId="0" fontId="3" fillId="0" borderId="20" xfId="0" applyFont="1" applyBorder="1"/>
    <xf numFmtId="2" fontId="3" fillId="0" borderId="20" xfId="0" applyNumberFormat="1" applyFont="1" applyBorder="1"/>
    <xf numFmtId="2" fontId="0" fillId="0" borderId="20" xfId="0" applyNumberFormat="1" applyFont="1" applyBorder="1"/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2" fontId="3" fillId="0" borderId="0" xfId="0" applyNumberFormat="1" applyFont="1" applyFill="1" applyBorder="1"/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0" xfId="37"/>
    <cellStyle name="Обычный 101" xfId="38"/>
    <cellStyle name="Обычный 102" xfId="39"/>
    <cellStyle name="Обычный 103" xfId="40"/>
    <cellStyle name="Обычный 104" xfId="41"/>
    <cellStyle name="Обычный 105" xfId="42"/>
    <cellStyle name="Обычный 106" xfId="43"/>
    <cellStyle name="Обычный 107" xfId="44"/>
    <cellStyle name="Обычный 108" xfId="45"/>
    <cellStyle name="Обычный 109" xfId="46"/>
    <cellStyle name="Обычный 11" xfId="47"/>
    <cellStyle name="Обычный 110" xfId="48"/>
    <cellStyle name="Обычный 111" xfId="49"/>
    <cellStyle name="Обычный 112" xfId="50"/>
    <cellStyle name="Обычный 113" xfId="51"/>
    <cellStyle name="Обычный 114" xfId="52"/>
    <cellStyle name="Обычный 115" xfId="53"/>
    <cellStyle name="Обычный 116" xfId="54"/>
    <cellStyle name="Обычный 117" xfId="55"/>
    <cellStyle name="Обычный 118" xfId="56"/>
    <cellStyle name="Обычный 119" xfId="57"/>
    <cellStyle name="Обычный 12" xfId="58"/>
    <cellStyle name="Обычный 120" xfId="59"/>
    <cellStyle name="Обычный 121" xfId="60"/>
    <cellStyle name="Обычный 122" xfId="61"/>
    <cellStyle name="Обычный 123" xfId="62"/>
    <cellStyle name="Обычный 124" xfId="63"/>
    <cellStyle name="Обычный 125" xfId="64"/>
    <cellStyle name="Обычный 126" xfId="65"/>
    <cellStyle name="Обычный 127" xfId="66"/>
    <cellStyle name="Обычный 128" xfId="67"/>
    <cellStyle name="Обычный 129" xfId="68"/>
    <cellStyle name="Обычный 13" xfId="69"/>
    <cellStyle name="Обычный 130" xfId="70"/>
    <cellStyle name="Обычный 131" xfId="71"/>
    <cellStyle name="Обычный 132" xfId="72"/>
    <cellStyle name="Обычный 133" xfId="73"/>
    <cellStyle name="Обычный 134" xfId="74"/>
    <cellStyle name="Обычный 135" xfId="75"/>
    <cellStyle name="Обычный 136" xfId="76"/>
    <cellStyle name="Обычный 137" xfId="77"/>
    <cellStyle name="Обычный 138" xfId="78"/>
    <cellStyle name="Обычный 139" xfId="79"/>
    <cellStyle name="Обычный 14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0" xfId="92"/>
    <cellStyle name="Обычный 151" xfId="93"/>
    <cellStyle name="Обычный 152" xfId="94"/>
    <cellStyle name="Обычный 153" xfId="95"/>
    <cellStyle name="Обычный 154" xfId="96"/>
    <cellStyle name="Обычный 155" xfId="97"/>
    <cellStyle name="Обычный 156" xfId="98"/>
    <cellStyle name="Обычный 157" xfId="99"/>
    <cellStyle name="Обычный 158" xfId="100"/>
    <cellStyle name="Обычный 159" xfId="101"/>
    <cellStyle name="Обычный 16" xfId="102"/>
    <cellStyle name="Обычный 160" xfId="103"/>
    <cellStyle name="Обычный 161" xfId="104"/>
    <cellStyle name="Обычный 162" xfId="105"/>
    <cellStyle name="Обычный 163" xfId="106"/>
    <cellStyle name="Обычный 164" xfId="107"/>
    <cellStyle name="Обычный 165" xfId="108"/>
    <cellStyle name="Обычный 166" xfId="109"/>
    <cellStyle name="Обычный 167" xfId="110"/>
    <cellStyle name="Обычный 168" xfId="111"/>
    <cellStyle name="Обычный 169" xfId="112"/>
    <cellStyle name="Обычный 17" xfId="113"/>
    <cellStyle name="Обычный 170" xfId="114"/>
    <cellStyle name="Обычный 171" xfId="115"/>
    <cellStyle name="Обычный 172" xfId="116"/>
    <cellStyle name="Обычный 173" xfId="117"/>
    <cellStyle name="Обычный 174" xfId="118"/>
    <cellStyle name="Обычный 175" xfId="119"/>
    <cellStyle name="Обычный 176" xfId="120"/>
    <cellStyle name="Обычный 177" xfId="121"/>
    <cellStyle name="Обычный 178" xfId="122"/>
    <cellStyle name="Обычный 179" xfId="123"/>
    <cellStyle name="Обычный 18" xfId="124"/>
    <cellStyle name="Обычный 180" xfId="125"/>
    <cellStyle name="Обычный 181" xfId="126"/>
    <cellStyle name="Обычный 182" xfId="127"/>
    <cellStyle name="Обычный 183" xfId="128"/>
    <cellStyle name="Обычный 184" xfId="129"/>
    <cellStyle name="Обычный 185" xfId="130"/>
    <cellStyle name="Обычный 186" xfId="131"/>
    <cellStyle name="Обычный 187" xfId="132"/>
    <cellStyle name="Обычный 188" xfId="133"/>
    <cellStyle name="Обычный 189" xfId="134"/>
    <cellStyle name="Обычный 19" xfId="135"/>
    <cellStyle name="Обычный 190" xfId="136"/>
    <cellStyle name="Обычный 191" xfId="137"/>
    <cellStyle name="Обычный 192" xfId="138"/>
    <cellStyle name="Обычный 193" xfId="139"/>
    <cellStyle name="Обычный 194" xfId="140"/>
    <cellStyle name="Обычный 195" xfId="141"/>
    <cellStyle name="Обычный 196" xfId="142"/>
    <cellStyle name="Обычный 197" xfId="143"/>
    <cellStyle name="Обычный 198" xfId="144"/>
    <cellStyle name="Обычный 199" xfId="145"/>
    <cellStyle name="Обычный 2" xfId="146"/>
    <cellStyle name="Обычный 20" xfId="147"/>
    <cellStyle name="Обычный 200" xfId="148"/>
    <cellStyle name="Обычный 201" xfId="149"/>
    <cellStyle name="Обычный 202" xfId="150"/>
    <cellStyle name="Обычный 203" xfId="151"/>
    <cellStyle name="Обычный 204" xfId="152"/>
    <cellStyle name="Обычный 205" xfId="153"/>
    <cellStyle name="Обычный 206" xfId="154"/>
    <cellStyle name="Обычный 207" xfId="155"/>
    <cellStyle name="Обычный 208" xfId="156"/>
    <cellStyle name="Обычный 209" xfId="157"/>
    <cellStyle name="Обычный 21" xfId="158"/>
    <cellStyle name="Обычный 210" xfId="159"/>
    <cellStyle name="Обычный 213" xfId="160"/>
    <cellStyle name="Обычный 22" xfId="161"/>
    <cellStyle name="Обычный 220" xfId="162"/>
    <cellStyle name="Обычный 228" xfId="163"/>
    <cellStyle name="Обычный 23" xfId="164"/>
    <cellStyle name="Обычный 24" xfId="165"/>
    <cellStyle name="Обычный 25" xfId="166"/>
    <cellStyle name="Обычный 26" xfId="167"/>
    <cellStyle name="Обычный 27" xfId="168"/>
    <cellStyle name="Обычный 28" xfId="169"/>
    <cellStyle name="Обычный 29" xfId="170"/>
    <cellStyle name="Обычный 3" xfId="171"/>
    <cellStyle name="Обычный 30" xfId="172"/>
    <cellStyle name="Обычный 31" xfId="173"/>
    <cellStyle name="Обычный 32" xfId="174"/>
    <cellStyle name="Обычный 33" xfId="175"/>
    <cellStyle name="Обычный 34" xfId="176"/>
    <cellStyle name="Обычный 35" xfId="177"/>
    <cellStyle name="Обычный 36" xfId="178"/>
    <cellStyle name="Обычный 37" xfId="179"/>
    <cellStyle name="Обычный 38" xfId="180"/>
    <cellStyle name="Обычный 39" xfId="181"/>
    <cellStyle name="Обычный 4" xfId="182"/>
    <cellStyle name="Обычный 40" xfId="183"/>
    <cellStyle name="Обычный 41" xfId="184"/>
    <cellStyle name="Обычный 42" xfId="185"/>
    <cellStyle name="Обычный 43" xfId="186"/>
    <cellStyle name="Обычный 44" xfId="187"/>
    <cellStyle name="Обычный 45" xfId="188"/>
    <cellStyle name="Обычный 46" xfId="189"/>
    <cellStyle name="Обычный 47" xfId="190"/>
    <cellStyle name="Обычный 48" xfId="191"/>
    <cellStyle name="Обычный 49" xfId="192"/>
    <cellStyle name="Обычный 5" xfId="193"/>
    <cellStyle name="Обычный 50" xfId="194"/>
    <cellStyle name="Обычный 51" xfId="195"/>
    <cellStyle name="Обычный 52" xfId="196"/>
    <cellStyle name="Обычный 53" xfId="197"/>
    <cellStyle name="Обычный 54" xfId="198"/>
    <cellStyle name="Обычный 55" xfId="199"/>
    <cellStyle name="Обычный 56" xfId="200"/>
    <cellStyle name="Обычный 57" xfId="201"/>
    <cellStyle name="Обычный 58" xfId="202"/>
    <cellStyle name="Обычный 59" xfId="203"/>
    <cellStyle name="Обычный 6" xfId="204"/>
    <cellStyle name="Обычный 60" xfId="205"/>
    <cellStyle name="Обычный 61" xfId="206"/>
    <cellStyle name="Обычный 62" xfId="207"/>
    <cellStyle name="Обычный 63" xfId="208"/>
    <cellStyle name="Обычный 64" xfId="209"/>
    <cellStyle name="Обычный 65" xfId="210"/>
    <cellStyle name="Обычный 66" xfId="211"/>
    <cellStyle name="Обычный 67" xfId="212"/>
    <cellStyle name="Обычный 68" xfId="213"/>
    <cellStyle name="Обычный 69" xfId="214"/>
    <cellStyle name="Обычный 7" xfId="215"/>
    <cellStyle name="Обычный 70" xfId="216"/>
    <cellStyle name="Обычный 71" xfId="217"/>
    <cellStyle name="Обычный 72" xfId="218"/>
    <cellStyle name="Обычный 73" xfId="219"/>
    <cellStyle name="Обычный 74" xfId="220"/>
    <cellStyle name="Обычный 75" xfId="221"/>
    <cellStyle name="Обычный 76" xfId="222"/>
    <cellStyle name="Обычный 77" xfId="223"/>
    <cellStyle name="Обычный 78" xfId="224"/>
    <cellStyle name="Обычный 79" xfId="225"/>
    <cellStyle name="Обычный 8" xfId="226"/>
    <cellStyle name="Обычный 80" xfId="227"/>
    <cellStyle name="Обычный 81" xfId="228"/>
    <cellStyle name="Обычный 82" xfId="229"/>
    <cellStyle name="Обычный 83" xfId="230"/>
    <cellStyle name="Обычный 84" xfId="231"/>
    <cellStyle name="Обычный 85" xfId="232"/>
    <cellStyle name="Обычный 86" xfId="233"/>
    <cellStyle name="Обычный 87" xfId="234"/>
    <cellStyle name="Обычный 88" xfId="235"/>
    <cellStyle name="Обычный 89" xfId="236"/>
    <cellStyle name="Обычный 9" xfId="237"/>
    <cellStyle name="Обычный 90" xfId="238"/>
    <cellStyle name="Обычный 91" xfId="239"/>
    <cellStyle name="Обычный 92" xfId="240"/>
    <cellStyle name="Обычный 93" xfId="241"/>
    <cellStyle name="Обычный 94" xfId="242"/>
    <cellStyle name="Обычный 95" xfId="243"/>
    <cellStyle name="Обычный 96" xfId="244"/>
    <cellStyle name="Обычный 97" xfId="245"/>
    <cellStyle name="Обычный 98" xfId="246"/>
    <cellStyle name="Обычный 99" xfId="247"/>
    <cellStyle name="Плохой 2" xfId="248"/>
    <cellStyle name="Пояснение 2" xfId="249"/>
    <cellStyle name="Примечание 2" xfId="250"/>
    <cellStyle name="Связанная ячейка 2" xfId="251"/>
    <cellStyle name="Текст предупреждения 2" xfId="252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workbookViewId="0">
      <pane xSplit="3" ySplit="3" topLeftCell="D19" activePane="bottomRight" state="frozen"/>
      <selection activeCell="B163" sqref="B163:P163"/>
      <selection pane="topRight" activeCell="B163" sqref="B163:P163"/>
      <selection pane="bottomLeft" activeCell="B163" sqref="B163:P163"/>
      <selection pane="bottomRight" activeCell="H16" sqref="H16"/>
    </sheetView>
  </sheetViews>
  <sheetFormatPr defaultRowHeight="12.75"/>
  <cols>
    <col min="1" max="1" width="1.7109375" style="2" customWidth="1"/>
    <col min="2" max="2" width="41" style="2" customWidth="1"/>
    <col min="3" max="3" width="12" style="2" customWidth="1"/>
    <col min="4" max="4" width="16.42578125" style="2" customWidth="1"/>
    <col min="5" max="5" width="16.85546875" style="2" customWidth="1"/>
    <col min="6" max="6" width="17" style="2" customWidth="1"/>
    <col min="7" max="7" width="17.7109375" style="2" customWidth="1"/>
    <col min="8" max="8" width="17.42578125" style="2" customWidth="1"/>
    <col min="9" max="9" width="17.140625" style="2" customWidth="1"/>
    <col min="10" max="10" width="19.140625" style="2" customWidth="1"/>
    <col min="11" max="11" width="17.42578125" style="2" customWidth="1"/>
    <col min="12" max="12" width="17" style="2" customWidth="1"/>
    <col min="13" max="13" width="17.42578125" style="2" customWidth="1"/>
    <col min="14" max="15" width="17.5703125" style="2" customWidth="1"/>
    <col min="16" max="16" width="16.7109375" style="2" customWidth="1"/>
    <col min="17" max="16384" width="9.140625" style="2"/>
  </cols>
  <sheetData>
    <row r="1" spans="2:19" ht="15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"/>
      <c r="R1" s="1"/>
      <c r="S1" s="1"/>
    </row>
    <row r="2" spans="2:19" ht="15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"/>
      <c r="R2" s="1"/>
      <c r="S2" s="1"/>
    </row>
    <row r="3" spans="2:19" ht="15">
      <c r="B3" s="78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"/>
      <c r="R3" s="1"/>
      <c r="S3" s="1"/>
    </row>
    <row r="4" spans="2:19" ht="13.5" thickBot="1"/>
    <row r="5" spans="2:19" ht="28.5" customHeight="1" thickBot="1">
      <c r="B5" s="3" t="s">
        <v>3</v>
      </c>
      <c r="C5" s="4" t="s">
        <v>4</v>
      </c>
      <c r="D5" s="91" t="s">
        <v>5</v>
      </c>
      <c r="E5" s="86" t="s">
        <v>6</v>
      </c>
      <c r="F5" s="86" t="s">
        <v>7</v>
      </c>
      <c r="G5" s="86" t="s">
        <v>8</v>
      </c>
      <c r="H5" s="86" t="s">
        <v>9</v>
      </c>
      <c r="I5" s="86" t="s">
        <v>10</v>
      </c>
      <c r="J5" s="86" t="s">
        <v>11</v>
      </c>
      <c r="K5" s="86" t="s">
        <v>12</v>
      </c>
      <c r="L5" s="86" t="s">
        <v>13</v>
      </c>
      <c r="M5" s="86" t="s">
        <v>14</v>
      </c>
      <c r="N5" s="86" t="s">
        <v>15</v>
      </c>
      <c r="O5" s="86" t="s">
        <v>16</v>
      </c>
      <c r="P5" s="88" t="s">
        <v>17</v>
      </c>
    </row>
    <row r="6" spans="2:19" ht="16.5" thickTop="1" thickBot="1">
      <c r="B6" s="5">
        <v>1</v>
      </c>
      <c r="C6" s="6">
        <v>2</v>
      </c>
      <c r="D6" s="92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9"/>
    </row>
    <row r="7" spans="2:19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9" ht="28.5" customHeight="1">
      <c r="B8" s="10" t="s">
        <v>20</v>
      </c>
      <c r="C8" s="11">
        <v>2000</v>
      </c>
      <c r="D8" s="12">
        <f>D9+D14</f>
        <v>402058.37</v>
      </c>
      <c r="E8" s="12">
        <f>E9+E14</f>
        <v>567231.91999999993</v>
      </c>
      <c r="F8" s="12">
        <f>F9+F14</f>
        <v>631121.52</v>
      </c>
      <c r="G8" s="12">
        <f>G9+G14</f>
        <v>638819.62</v>
      </c>
      <c r="H8" s="12">
        <f t="shared" ref="H8:O8" si="0">H9+H14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2239231.4300000002</v>
      </c>
    </row>
    <row r="9" spans="2:19" ht="28.5" customHeight="1">
      <c r="B9" s="13" t="s">
        <v>21</v>
      </c>
      <c r="C9" s="10">
        <v>2100</v>
      </c>
      <c r="D9" s="12">
        <f>D10</f>
        <v>372792.67</v>
      </c>
      <c r="E9" s="12">
        <f>E10</f>
        <v>364560.62</v>
      </c>
      <c r="F9" s="12">
        <f>F10</f>
        <v>403544.57</v>
      </c>
      <c r="G9" s="12">
        <f>G10</f>
        <v>389660.89</v>
      </c>
      <c r="H9" s="12">
        <f t="shared" ref="H9:O9" si="1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ref="P9:P42" si="2">D9+E9+F9+G9+H9+I9+J9+K9+L9+M9+N9+O9</f>
        <v>1530558.75</v>
      </c>
    </row>
    <row r="10" spans="2:19" ht="15" customHeight="1">
      <c r="B10" s="13" t="s">
        <v>22</v>
      </c>
      <c r="C10" s="11">
        <v>2110</v>
      </c>
      <c r="D10" s="12">
        <f>D11+D13</f>
        <v>372792.67</v>
      </c>
      <c r="E10" s="12">
        <f>E11+E13</f>
        <v>364560.62</v>
      </c>
      <c r="F10" s="12">
        <f>F11+F13</f>
        <v>403544.57</v>
      </c>
      <c r="G10" s="12">
        <f>G11+G13</f>
        <v>389660.89</v>
      </c>
      <c r="H10" s="12">
        <f t="shared" ref="H10:O10" si="3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1530558.75</v>
      </c>
    </row>
    <row r="11" spans="2:19" ht="18" customHeight="1">
      <c r="B11" s="13" t="s">
        <v>23</v>
      </c>
      <c r="C11" s="11">
        <v>2111</v>
      </c>
      <c r="D11" s="12">
        <v>306621.19</v>
      </c>
      <c r="E11" s="12">
        <v>300514.15000000002</v>
      </c>
      <c r="F11" s="12">
        <v>333167.32</v>
      </c>
      <c r="G11" s="12">
        <v>320005.7</v>
      </c>
      <c r="H11" s="12"/>
      <c r="I11" s="12"/>
      <c r="J11" s="12"/>
      <c r="K11" s="12"/>
      <c r="L11" s="12"/>
      <c r="M11" s="12"/>
      <c r="N11" s="12"/>
      <c r="O11" s="12"/>
      <c r="P11" s="12">
        <f t="shared" si="2"/>
        <v>1260308.3600000001</v>
      </c>
    </row>
    <row r="12" spans="2:19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9" ht="18.75" customHeight="1">
      <c r="B13" s="13" t="s">
        <v>25</v>
      </c>
      <c r="C13" s="11">
        <v>2120</v>
      </c>
      <c r="D13" s="12">
        <v>66171.48</v>
      </c>
      <c r="E13" s="12">
        <v>64046.47</v>
      </c>
      <c r="F13" s="12">
        <v>70377.25</v>
      </c>
      <c r="G13" s="12">
        <v>69655.19</v>
      </c>
      <c r="H13" s="12"/>
      <c r="I13" s="12"/>
      <c r="J13" s="12"/>
      <c r="K13" s="12"/>
      <c r="L13" s="12"/>
      <c r="M13" s="12"/>
      <c r="N13" s="12"/>
      <c r="O13" s="12"/>
      <c r="P13" s="12">
        <f t="shared" si="2"/>
        <v>270250.39</v>
      </c>
      <c r="R13" s="14"/>
    </row>
    <row r="14" spans="2:19" ht="28.5" customHeight="1">
      <c r="B14" s="15" t="s">
        <v>26</v>
      </c>
      <c r="C14" s="11">
        <v>2200</v>
      </c>
      <c r="D14" s="12">
        <f>D15++D16+D17+D18+D19+D20+D20+D21+D28</f>
        <v>29265.7</v>
      </c>
      <c r="E14" s="12">
        <f>E15++E16+E17+E18+E19+E20+E20+E21+E28</f>
        <v>202671.3</v>
      </c>
      <c r="F14" s="12">
        <f>F15++F16+F17+F18+F19+F20+F20+F21+F28</f>
        <v>227576.95</v>
      </c>
      <c r="G14" s="12">
        <f>G15++G16+G17+G18+G19+G20+G20+G21+G28</f>
        <v>249158.72999999995</v>
      </c>
      <c r="H14" s="12">
        <f t="shared" ref="H14:O14" si="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708672.67999999993</v>
      </c>
    </row>
    <row r="15" spans="2:19" ht="28.5" customHeight="1">
      <c r="B15" s="16" t="s">
        <v>27</v>
      </c>
      <c r="C15" s="11">
        <v>2210</v>
      </c>
      <c r="D15" s="12"/>
      <c r="E15" s="12"/>
      <c r="F15" s="12">
        <v>20468</v>
      </c>
      <c r="G15" s="12">
        <v>4349.95</v>
      </c>
      <c r="H15" s="12"/>
      <c r="I15" s="12"/>
      <c r="J15" s="12"/>
      <c r="K15" s="12"/>
      <c r="L15" s="12"/>
      <c r="M15" s="12"/>
      <c r="N15" s="12"/>
      <c r="O15" s="12"/>
      <c r="P15" s="12">
        <f t="shared" si="2"/>
        <v>24817.95</v>
      </c>
    </row>
    <row r="16" spans="2:19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29265.7</v>
      </c>
      <c r="E17" s="12">
        <v>42380.21</v>
      </c>
      <c r="F17" s="12">
        <v>61007.17</v>
      </c>
      <c r="G17" s="12">
        <v>76966.98</v>
      </c>
      <c r="H17" s="12"/>
      <c r="I17" s="17"/>
      <c r="J17" s="18"/>
      <c r="K17" s="12"/>
      <c r="L17" s="12"/>
      <c r="M17" s="12"/>
      <c r="N17" s="12"/>
      <c r="O17" s="12"/>
      <c r="P17" s="12">
        <f t="shared" si="2"/>
        <v>209620.06</v>
      </c>
    </row>
    <row r="18" spans="2:16" ht="15.75" customHeight="1">
      <c r="B18" s="16" t="s">
        <v>30</v>
      </c>
      <c r="C18" s="11">
        <v>2240</v>
      </c>
      <c r="D18" s="12"/>
      <c r="E18" s="12">
        <v>3227.26</v>
      </c>
      <c r="F18" s="12">
        <v>913.76</v>
      </c>
      <c r="G18" s="12">
        <v>16414.84</v>
      </c>
      <c r="H18" s="12"/>
      <c r="I18" s="12"/>
      <c r="J18" s="12"/>
      <c r="K18" s="12"/>
      <c r="L18" s="12"/>
      <c r="M18" s="12"/>
      <c r="N18" s="12"/>
      <c r="O18" s="12"/>
      <c r="P18" s="12">
        <f t="shared" si="2"/>
        <v>20555.86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157063.82999999999</v>
      </c>
      <c r="F21" s="12">
        <f>F22+F23+F24+F25+F26+F27</f>
        <v>143739.02000000002</v>
      </c>
      <c r="G21" s="12">
        <f>G22+G23+G24+G25+G26+G27</f>
        <v>150259.36999999997</v>
      </c>
      <c r="H21" s="12">
        <f t="shared" ref="H21:O21" si="5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451062.22</v>
      </c>
    </row>
    <row r="22" spans="2:16" ht="15.75" customHeight="1">
      <c r="B22" s="13" t="s">
        <v>34</v>
      </c>
      <c r="C22" s="11">
        <v>2271</v>
      </c>
      <c r="D22" s="12"/>
      <c r="E22" s="12">
        <f>151257.61</f>
        <v>151257.60999999999</v>
      </c>
      <c r="F22" s="12">
        <v>113500.41</v>
      </c>
      <c r="G22" s="12">
        <f>125923.59</f>
        <v>125923.59</v>
      </c>
      <c r="H22" s="12"/>
      <c r="I22" s="12"/>
      <c r="J22" s="12"/>
      <c r="K22" s="12"/>
      <c r="L22" s="12"/>
      <c r="M22" s="12"/>
      <c r="N22" s="12"/>
      <c r="O22" s="12"/>
      <c r="P22" s="12">
        <f t="shared" si="2"/>
        <v>390681.61</v>
      </c>
    </row>
    <row r="23" spans="2:16" ht="20.25" customHeight="1">
      <c r="B23" s="13" t="s">
        <v>35</v>
      </c>
      <c r="C23" s="11">
        <v>2272</v>
      </c>
      <c r="D23" s="12"/>
      <c r="E23" s="12">
        <v>5806.22</v>
      </c>
      <c r="F23" s="12">
        <v>5647.58</v>
      </c>
      <c r="G23" s="12">
        <v>6139.37</v>
      </c>
      <c r="H23" s="12"/>
      <c r="I23" s="12"/>
      <c r="J23" s="12"/>
      <c r="K23" s="12"/>
      <c r="L23" s="12"/>
      <c r="M23" s="12"/>
      <c r="N23" s="12"/>
      <c r="O23" s="12"/>
      <c r="P23" s="12">
        <f t="shared" si="2"/>
        <v>17593.169999999998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24591.03</v>
      </c>
      <c r="G24" s="12">
        <f>8144.22+3.16+2753+478.58+599.89+3525.14+639.56+820</f>
        <v>16963.55</v>
      </c>
      <c r="H24" s="12"/>
      <c r="I24" s="12"/>
      <c r="J24" s="12"/>
      <c r="K24" s="12"/>
      <c r="L24" s="12"/>
      <c r="M24" s="12"/>
      <c r="N24" s="12"/>
      <c r="O24" s="12"/>
      <c r="P24" s="12">
        <f t="shared" si="2"/>
        <v>41554.58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>
        <f>509.1+38.84+636.35+48.57</f>
        <v>1232.8599999999999</v>
      </c>
      <c r="H26" s="12"/>
      <c r="I26" s="12"/>
      <c r="J26" s="12"/>
      <c r="K26" s="12"/>
      <c r="L26" s="12"/>
      <c r="M26" s="12"/>
      <c r="N26" s="12"/>
      <c r="O26" s="12"/>
      <c r="P26" s="12">
        <f t="shared" si="2"/>
        <v>1232.8599999999999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1449</v>
      </c>
      <c r="G28" s="12">
        <f>G29+G30</f>
        <v>1167.5899999999999</v>
      </c>
      <c r="H28" s="12">
        <f t="shared" ref="H28:O28" si="6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2616.59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>
        <v>1449</v>
      </c>
      <c r="G30" s="12">
        <v>1167.5899999999999</v>
      </c>
      <c r="H30" s="12"/>
      <c r="I30" s="12"/>
      <c r="J30" s="12"/>
      <c r="K30" s="12"/>
      <c r="L30" s="12"/>
      <c r="M30" s="12"/>
      <c r="N30" s="12"/>
      <c r="O30" s="12"/>
      <c r="P30" s="12">
        <f t="shared" si="2"/>
        <v>2616.59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>
        <v>6154.25</v>
      </c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6154.25</v>
      </c>
    </row>
    <row r="43" spans="2:16" ht="21" hidden="1" customHeight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ref="P43:P71" si="7">D43+E43</f>
        <v>0</v>
      </c>
    </row>
    <row r="44" spans="2:16" ht="21.75" hidden="1" customHeight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hidden="1" customHeight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hidden="1" customHeight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hidden="1" customHeight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hidden="1" customHeight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hidden="1" customHeight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hidden="1" customHeight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hidden="1" customHeight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hidden="1" customHeight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hidden="1" customHeight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hidden="1" customHeight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hidden="1" customHeight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hidden="1" customHeight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hidden="1" customHeight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hidden="1" customHeight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hidden="1" customHeight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hidden="1" customHeight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hidden="1" customHeight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hidden="1" customHeight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hidden="1" customHeight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hidden="1" customHeight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hidden="1" customHeight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hidden="1" customHeight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hidden="1" customHeight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hidden="1" customHeight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hidden="1" customHeight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hidden="1" customHeight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hidden="1" customHeight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8" t="s">
        <v>84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 ht="15">
      <c r="B74" s="78" t="s">
        <v>85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 ht="15.75" thickBot="1">
      <c r="B75" s="78" t="s">
        <v>2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 ht="15.75" customHeight="1" thickBot="1">
      <c r="B76" s="3" t="s">
        <v>3</v>
      </c>
      <c r="C76" s="4" t="s">
        <v>4</v>
      </c>
      <c r="D76" s="91" t="s">
        <v>86</v>
      </c>
      <c r="E76" s="86" t="s">
        <v>87</v>
      </c>
      <c r="F76" s="86" t="s">
        <v>88</v>
      </c>
      <c r="G76" s="86" t="s">
        <v>89</v>
      </c>
      <c r="H76" s="86" t="s">
        <v>90</v>
      </c>
      <c r="I76" s="86" t="s">
        <v>91</v>
      </c>
      <c r="J76" s="86" t="s">
        <v>92</v>
      </c>
      <c r="K76" s="86" t="s">
        <v>93</v>
      </c>
      <c r="L76" s="86" t="s">
        <v>94</v>
      </c>
      <c r="M76" s="86" t="s">
        <v>95</v>
      </c>
      <c r="N76" s="86" t="s">
        <v>96</v>
      </c>
      <c r="O76" s="86" t="s">
        <v>97</v>
      </c>
      <c r="P76" s="88" t="s">
        <v>98</v>
      </c>
    </row>
    <row r="77" spans="2:16" ht="24" customHeight="1" thickTop="1" thickBot="1">
      <c r="B77" s="5">
        <v>1</v>
      </c>
      <c r="C77" s="6">
        <v>2</v>
      </c>
      <c r="D77" s="92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9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53346.03</v>
      </c>
      <c r="E79" s="12">
        <f>E80+E85+E113</f>
        <v>50648.07</v>
      </c>
      <c r="F79" s="12">
        <f>F80+F85+F113</f>
        <v>63112.76</v>
      </c>
      <c r="G79" s="12">
        <f>G80+G85+G113</f>
        <v>26551.559999999998</v>
      </c>
      <c r="H79" s="12">
        <f t="shared" ref="H79:O79" si="8">H80+H85+H113</f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193658.42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t="shared" ref="H80:O80" si="9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t="shared" ref="P80:P116" si="10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t="shared" ref="H81:O81" si="1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53242.52</v>
      </c>
      <c r="E85" s="12">
        <f>E86+E87+E88+E89+E90+E91+E92+E99</f>
        <v>50544.56</v>
      </c>
      <c r="F85" s="12">
        <f>F86+F87+F88+F89+F90+F91+F92+F99</f>
        <v>63009.25</v>
      </c>
      <c r="G85" s="12">
        <f>G86+G87+G88+G89+G90+G91+G92+G99</f>
        <v>26448.05</v>
      </c>
      <c r="H85" s="12">
        <f t="shared" ref="H85:O85" si="12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193244.37999999998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53242.52</v>
      </c>
      <c r="E88" s="12">
        <v>50452.75</v>
      </c>
      <c r="F88" s="12">
        <v>62778.22</v>
      </c>
      <c r="G88" s="12">
        <v>26253.39</v>
      </c>
      <c r="H88" s="12"/>
      <c r="I88" s="17"/>
      <c r="J88" s="17"/>
      <c r="K88" s="12"/>
      <c r="L88" s="12"/>
      <c r="M88" s="12"/>
      <c r="N88" s="12"/>
      <c r="O88" s="12"/>
      <c r="P88" s="12">
        <f t="shared" si="10"/>
        <v>192726.88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91.81</v>
      </c>
      <c r="F92" s="12">
        <f>F93+F94+F95+F96+F97+F98</f>
        <v>231.03</v>
      </c>
      <c r="G92" s="12">
        <f>G93+G94+G95+G96+G97+G98</f>
        <v>194.66000000000003</v>
      </c>
      <c r="H92" s="12">
        <f t="shared" ref="H92:O92" si="13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517.5</v>
      </c>
    </row>
    <row r="93" spans="2:16" ht="15">
      <c r="B93" s="13" t="s">
        <v>34</v>
      </c>
      <c r="C93" s="11">
        <v>2271</v>
      </c>
      <c r="D93" s="12"/>
      <c r="E93" s="12">
        <v>91.81</v>
      </c>
      <c r="F93" s="12"/>
      <c r="G93" s="12">
        <f>68.86</f>
        <v>68.86</v>
      </c>
      <c r="H93" s="12"/>
      <c r="I93" s="12"/>
      <c r="J93" s="12"/>
      <c r="K93" s="12"/>
      <c r="L93" s="12"/>
      <c r="M93" s="12"/>
      <c r="N93" s="12"/>
      <c r="O93" s="12"/>
      <c r="P93" s="12">
        <f t="shared" si="10"/>
        <v>160.67000000000002</v>
      </c>
    </row>
    <row r="94" spans="2:16" ht="30">
      <c r="B94" s="13" t="s">
        <v>35</v>
      </c>
      <c r="C94" s="11">
        <v>2272</v>
      </c>
      <c r="D94" s="12"/>
      <c r="E94" s="12"/>
      <c r="F94" s="12">
        <v>95.18</v>
      </c>
      <c r="G94" s="12">
        <v>47.59</v>
      </c>
      <c r="H94" s="12"/>
      <c r="I94" s="12"/>
      <c r="J94" s="12"/>
      <c r="K94" s="12"/>
      <c r="L94" s="12"/>
      <c r="M94" s="12"/>
      <c r="N94" s="12"/>
      <c r="O94" s="12"/>
      <c r="P94" s="12">
        <f t="shared" si="10"/>
        <v>142.77000000000001</v>
      </c>
    </row>
    <row r="95" spans="2:16" ht="15">
      <c r="B95" s="13" t="s">
        <v>36</v>
      </c>
      <c r="C95" s="11">
        <v>2273</v>
      </c>
      <c r="D95" s="12"/>
      <c r="E95" s="12"/>
      <c r="F95" s="12">
        <v>135.85</v>
      </c>
      <c r="G95" s="12">
        <f>3.01+3.28+18.17+53.75</f>
        <v>78.210000000000008</v>
      </c>
      <c r="H95" s="12"/>
      <c r="I95" s="12"/>
      <c r="J95" s="12"/>
      <c r="K95" s="12"/>
      <c r="L95" s="12"/>
      <c r="M95" s="12"/>
      <c r="N95" s="12"/>
      <c r="O95" s="12"/>
      <c r="P95" s="12">
        <f t="shared" si="10"/>
        <v>214.06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t="shared" ref="E99:O99" si="14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f>86.76+16.75</f>
        <v>103.51</v>
      </c>
      <c r="E113" s="12">
        <v>103.51</v>
      </c>
      <c r="F113" s="12">
        <v>103.51</v>
      </c>
      <c r="G113" s="12">
        <f>16.75+86.76</f>
        <v>103.51</v>
      </c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414.04</v>
      </c>
    </row>
    <row r="114" spans="2:16" ht="15">
      <c r="B114" s="10" t="s">
        <v>55</v>
      </c>
      <c r="C114" s="11">
        <v>3000</v>
      </c>
      <c r="D114" s="12">
        <f t="shared" ref="D114:O115" si="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t="shared" ref="P117:P142" si="16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0" t="s">
        <v>99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2:16" ht="15">
      <c r="B145" s="78" t="s">
        <v>2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4.75" customHeight="1" thickBot="1">
      <c r="B147" s="3" t="s">
        <v>3</v>
      </c>
      <c r="C147" s="4" t="s">
        <v>4</v>
      </c>
      <c r="D147" s="91" t="s">
        <v>5</v>
      </c>
      <c r="E147" s="86" t="s">
        <v>6</v>
      </c>
      <c r="F147" s="86" t="s">
        <v>7</v>
      </c>
      <c r="G147" s="86" t="s">
        <v>8</v>
      </c>
      <c r="H147" s="86" t="s">
        <v>9</v>
      </c>
      <c r="I147" s="86" t="s">
        <v>10</v>
      </c>
      <c r="J147" s="86" t="s">
        <v>11</v>
      </c>
      <c r="K147" s="86" t="s">
        <v>12</v>
      </c>
      <c r="L147" s="86" t="s">
        <v>13</v>
      </c>
      <c r="M147" s="86" t="s">
        <v>14</v>
      </c>
      <c r="N147" s="86" t="s">
        <v>15</v>
      </c>
      <c r="O147" s="86" t="s">
        <v>16</v>
      </c>
      <c r="P147" s="88" t="s">
        <v>100</v>
      </c>
    </row>
    <row r="148" spans="2:16" ht="16.5" thickTop="1" thickBot="1">
      <c r="B148" s="5">
        <v>1</v>
      </c>
      <c r="C148" s="6">
        <v>2</v>
      </c>
      <c r="D148" s="92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9"/>
    </row>
    <row r="149" spans="2:16" ht="15.75" thickTop="1">
      <c r="B149" s="10" t="s">
        <v>55</v>
      </c>
      <c r="C149" s="11">
        <v>3000</v>
      </c>
      <c r="D149" s="12">
        <f t="shared" ref="D149:O149" si="17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t="shared" ref="D150:O150" si="18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t="shared" ref="P150:P161" si="19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t="shared" ref="D152:O152" si="20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t="shared" ref="D155:O155" si="21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t="shared" ref="D158:O158" si="22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6" t="s">
        <v>101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2:16" ht="15">
      <c r="B164" s="78" t="s">
        <v>2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7.75" customHeight="1">
      <c r="B166" s="79"/>
      <c r="C166" s="80"/>
      <c r="D166" s="75" t="s">
        <v>102</v>
      </c>
      <c r="E166" s="75" t="s">
        <v>103</v>
      </c>
      <c r="F166" s="75" t="s">
        <v>104</v>
      </c>
      <c r="G166" s="75" t="s">
        <v>105</v>
      </c>
      <c r="H166" s="75" t="s">
        <v>106</v>
      </c>
      <c r="I166" s="75" t="s">
        <v>104</v>
      </c>
      <c r="J166" s="74" t="s">
        <v>107</v>
      </c>
      <c r="K166" s="74" t="s">
        <v>108</v>
      </c>
      <c r="L166" s="75" t="s">
        <v>104</v>
      </c>
      <c r="M166" s="74" t="s">
        <v>109</v>
      </c>
      <c r="N166" s="74" t="s">
        <v>110</v>
      </c>
      <c r="O166" s="75" t="s">
        <v>104</v>
      </c>
      <c r="P166" s="84"/>
    </row>
    <row r="167" spans="2:16" ht="21.75" customHeight="1">
      <c r="B167" s="81"/>
      <c r="C167" s="82"/>
      <c r="D167" s="65"/>
      <c r="E167" s="74"/>
      <c r="F167" s="75"/>
      <c r="G167" s="65"/>
      <c r="H167" s="74"/>
      <c r="I167" s="75"/>
      <c r="J167" s="65"/>
      <c r="K167" s="74"/>
      <c r="L167" s="75"/>
      <c r="M167" s="65"/>
      <c r="N167" s="74"/>
      <c r="O167" s="75"/>
      <c r="P167" s="85"/>
    </row>
    <row r="168" spans="2:16" ht="15">
      <c r="B168" s="31" t="s">
        <v>111</v>
      </c>
      <c r="C168" s="32"/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2:16">
      <c r="E173" s="54" t="s">
        <v>112</v>
      </c>
      <c r="F173" s="55">
        <f>C168+D168+D169+D170+D171+D172-E168-E169-E170-E171-E172</f>
        <v>0</v>
      </c>
      <c r="H173" s="54" t="s">
        <v>113</v>
      </c>
      <c r="I173" s="55">
        <f>F173+G168+G169+G170+G171+G172-H168-H169-H170-H171-H172</f>
        <v>0</v>
      </c>
      <c r="K173" s="54" t="s">
        <v>114</v>
      </c>
      <c r="L173" s="55">
        <f>I173+J168+J169+J170+J171+J172-K168-K169-K170-K171-K172</f>
        <v>0</v>
      </c>
      <c r="N173" s="54" t="s">
        <v>115</v>
      </c>
      <c r="O173" s="55">
        <f>L173+M168+M169+M170+M171+M172-N168-N169-N170-N171-N172</f>
        <v>0</v>
      </c>
    </row>
    <row r="174" spans="2:16" ht="21.75" customHeight="1">
      <c r="D174" s="74" t="s">
        <v>116</v>
      </c>
      <c r="E174" s="74" t="s">
        <v>117</v>
      </c>
      <c r="F174" s="75" t="s">
        <v>104</v>
      </c>
      <c r="G174" s="74" t="s">
        <v>118</v>
      </c>
      <c r="H174" s="74" t="s">
        <v>119</v>
      </c>
      <c r="I174" s="75" t="s">
        <v>104</v>
      </c>
      <c r="J174" s="74" t="s">
        <v>120</v>
      </c>
      <c r="K174" s="74" t="s">
        <v>121</v>
      </c>
      <c r="L174" s="75" t="s">
        <v>104</v>
      </c>
      <c r="M174" s="74" t="s">
        <v>122</v>
      </c>
      <c r="N174" s="74" t="s">
        <v>123</v>
      </c>
      <c r="O174" s="75" t="s">
        <v>104</v>
      </c>
    </row>
    <row r="175" spans="2:16" ht="23.25" customHeight="1">
      <c r="D175" s="74"/>
      <c r="E175" s="74"/>
      <c r="F175" s="75"/>
      <c r="G175" s="74"/>
      <c r="H175" s="74"/>
      <c r="I175" s="75"/>
      <c r="J175" s="74"/>
      <c r="K175" s="74"/>
      <c r="L175" s="75"/>
      <c r="M175" s="74"/>
      <c r="N175" s="74"/>
      <c r="O175" s="75"/>
    </row>
    <row r="176" spans="2:16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2:16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2:16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2:16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2:16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2:16">
      <c r="E181" s="54" t="s">
        <v>124</v>
      </c>
      <c r="F181" s="55">
        <f>O173+D176+D177+D178+D179+D180-E176-E177-E178-E179-E180</f>
        <v>0</v>
      </c>
      <c r="H181" s="54" t="s">
        <v>125</v>
      </c>
      <c r="I181" s="55">
        <f>F181+G176+G177+G178+G179+G180-H176-H177-H178-H179-H180</f>
        <v>0</v>
      </c>
      <c r="K181" s="54" t="s">
        <v>126</v>
      </c>
      <c r="L181" s="55">
        <f>I181+J176+J177+J178+J179+J180-K176-K177-K178-K179-K180</f>
        <v>0</v>
      </c>
      <c r="N181" s="54" t="s">
        <v>127</v>
      </c>
      <c r="O181" s="55">
        <f>L181+M176+M177+M178+M179+M180-N176-N177-N178-N179-N180</f>
        <v>0</v>
      </c>
    </row>
    <row r="182" spans="2:16" ht="21" customHeight="1">
      <c r="D182" s="74" t="s">
        <v>128</v>
      </c>
      <c r="E182" s="74" t="s">
        <v>129</v>
      </c>
      <c r="F182" s="75" t="s">
        <v>104</v>
      </c>
      <c r="G182" s="74" t="s">
        <v>130</v>
      </c>
      <c r="H182" s="74" t="s">
        <v>131</v>
      </c>
      <c r="I182" s="75" t="s">
        <v>104</v>
      </c>
      <c r="J182" s="74" t="s">
        <v>132</v>
      </c>
      <c r="K182" s="74" t="s">
        <v>133</v>
      </c>
      <c r="L182" s="75" t="s">
        <v>104</v>
      </c>
      <c r="M182" s="74" t="s">
        <v>134</v>
      </c>
      <c r="N182" s="74" t="s">
        <v>135</v>
      </c>
      <c r="O182" s="75" t="s">
        <v>104</v>
      </c>
    </row>
    <row r="183" spans="2:16" ht="21.75" customHeight="1">
      <c r="D183" s="74"/>
      <c r="E183" s="74"/>
      <c r="F183" s="75"/>
      <c r="G183" s="74"/>
      <c r="H183" s="74"/>
      <c r="I183" s="75"/>
      <c r="J183" s="74"/>
      <c r="K183" s="74"/>
      <c r="L183" s="75"/>
      <c r="M183" s="74"/>
      <c r="N183" s="74"/>
      <c r="O183" s="75"/>
    </row>
    <row r="184" spans="2:16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2:16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2:16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2:16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2:16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2:16">
      <c r="E189" s="54" t="s">
        <v>136</v>
      </c>
      <c r="F189" s="55">
        <f>O181+D184+D185+D186+D187+D188-E184-E185-E186-E187-E188</f>
        <v>0</v>
      </c>
      <c r="H189" s="54" t="s">
        <v>137</v>
      </c>
      <c r="I189" s="55">
        <f>F189+G184+G185+G186+G187+G188-H184-H185-H186-H187-H188</f>
        <v>0</v>
      </c>
      <c r="K189" s="54" t="s">
        <v>138</v>
      </c>
      <c r="L189" s="55">
        <f>I189+J184+J185+J186+J187+J188-K184-K185-K186-K187-K188</f>
        <v>0</v>
      </c>
      <c r="N189" s="54" t="s">
        <v>139</v>
      </c>
      <c r="O189" s="55">
        <f>L189+M184+M185+M186+M187+M188-N184-N185-N186-N187-N188</f>
        <v>0</v>
      </c>
    </row>
    <row r="190" spans="2:16" ht="15">
      <c r="B190" s="76" t="s">
        <v>140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2:16" ht="15">
      <c r="B191" s="78" t="s">
        <v>2</v>
      </c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>
      <c r="B193" s="79" t="s">
        <v>141</v>
      </c>
      <c r="C193" s="80"/>
      <c r="D193" s="74" t="s">
        <v>142</v>
      </c>
      <c r="E193" s="65" t="s">
        <v>143</v>
      </c>
      <c r="F193" s="67" t="s">
        <v>144</v>
      </c>
      <c r="G193" s="67" t="s">
        <v>145</v>
      </c>
      <c r="H193" s="67" t="s">
        <v>146</v>
      </c>
      <c r="I193" s="67" t="s">
        <v>147</v>
      </c>
      <c r="J193" s="67" t="s">
        <v>148</v>
      </c>
      <c r="K193" s="67" t="s">
        <v>149</v>
      </c>
      <c r="L193" s="67" t="s">
        <v>150</v>
      </c>
      <c r="M193" s="65" t="s">
        <v>151</v>
      </c>
      <c r="N193" s="65" t="s">
        <v>152</v>
      </c>
      <c r="O193" s="67" t="s">
        <v>153</v>
      </c>
      <c r="P193" s="68" t="s">
        <v>154</v>
      </c>
    </row>
    <row r="194" spans="2:16" ht="24" customHeight="1">
      <c r="B194" s="81"/>
      <c r="C194" s="82"/>
      <c r="D194" s="74"/>
      <c r="E194" s="83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9"/>
    </row>
    <row r="195" spans="2:16" ht="15">
      <c r="B195" s="70" t="s">
        <v>155</v>
      </c>
      <c r="C195" s="71"/>
      <c r="D195" s="17"/>
      <c r="E195" s="55">
        <v>12150</v>
      </c>
      <c r="F195" s="17">
        <v>4600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>
        <f>D195+E195+F195+G195+H195+I195+J195+K195+L195+M195+N195+O195</f>
        <v>16750</v>
      </c>
    </row>
    <row r="196" spans="2:16" ht="15">
      <c r="B196" s="63" t="s">
        <v>156</v>
      </c>
      <c r="C196" s="64"/>
      <c r="D196" s="55"/>
      <c r="E196" s="55">
        <v>1922.44</v>
      </c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17">
        <f t="shared" ref="P196:P217" si="23">D196+E196+F196+G196+H196+I196+J196+K196+L196+M196+N196+O196</f>
        <v>1922.44</v>
      </c>
    </row>
    <row r="197" spans="2:16" ht="15">
      <c r="B197" s="72" t="s">
        <v>157</v>
      </c>
      <c r="C197" s="73"/>
      <c r="D197" s="59"/>
      <c r="E197" s="55"/>
      <c r="F197" s="55">
        <v>180</v>
      </c>
      <c r="G197" s="55"/>
      <c r="H197" s="55"/>
      <c r="I197" s="55"/>
      <c r="J197" s="55"/>
      <c r="K197" s="55"/>
      <c r="L197" s="55"/>
      <c r="M197" s="55"/>
      <c r="N197" s="55"/>
      <c r="O197" s="55"/>
      <c r="P197" s="17">
        <f t="shared" si="23"/>
        <v>180</v>
      </c>
    </row>
    <row r="198" spans="2:16" ht="15">
      <c r="B198" s="63" t="s">
        <v>158</v>
      </c>
      <c r="C198" s="64"/>
      <c r="D198" s="55"/>
      <c r="E198" s="17"/>
      <c r="F198" s="17"/>
      <c r="G198" s="17">
        <v>745</v>
      </c>
      <c r="H198" s="17"/>
      <c r="I198" s="17"/>
      <c r="J198" s="17"/>
      <c r="K198" s="17"/>
      <c r="L198" s="17"/>
      <c r="M198" s="17"/>
      <c r="N198" s="17"/>
      <c r="O198" s="17"/>
      <c r="P198" s="17">
        <f t="shared" si="23"/>
        <v>745</v>
      </c>
    </row>
    <row r="199" spans="2:16" ht="15">
      <c r="B199" s="63"/>
      <c r="C199" s="64"/>
      <c r="D199" s="5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>
        <f t="shared" si="23"/>
        <v>0</v>
      </c>
    </row>
    <row r="200" spans="2:16" ht="15">
      <c r="B200" s="63"/>
      <c r="C200" s="64"/>
      <c r="D200" s="5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>
        <f t="shared" si="23"/>
        <v>0</v>
      </c>
    </row>
    <row r="201" spans="2:16" ht="15">
      <c r="B201" s="63"/>
      <c r="C201" s="64"/>
      <c r="D201" s="5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>
        <f t="shared" si="23"/>
        <v>0</v>
      </c>
    </row>
    <row r="202" spans="2:16" ht="15">
      <c r="B202" s="63"/>
      <c r="C202" s="64"/>
      <c r="D202" s="5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>
        <f t="shared" si="23"/>
        <v>0</v>
      </c>
    </row>
    <row r="203" spans="2:16" ht="15">
      <c r="B203" s="63"/>
      <c r="C203" s="64"/>
      <c r="D203" s="5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>
        <f t="shared" si="23"/>
        <v>0</v>
      </c>
    </row>
    <row r="204" spans="2:16" ht="15">
      <c r="B204" s="63"/>
      <c r="C204" s="64"/>
      <c r="D204" s="5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>
        <f t="shared" si="23"/>
        <v>0</v>
      </c>
    </row>
    <row r="205" spans="2:16" ht="15">
      <c r="B205" s="63"/>
      <c r="C205" s="64"/>
      <c r="D205" s="5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>
        <f t="shared" si="23"/>
        <v>0</v>
      </c>
    </row>
    <row r="206" spans="2:16" ht="15">
      <c r="B206" s="60"/>
      <c r="C206" s="61"/>
      <c r="D206" s="5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>
        <f t="shared" si="23"/>
        <v>0</v>
      </c>
    </row>
    <row r="207" spans="2:16" ht="15">
      <c r="B207" s="60"/>
      <c r="C207" s="61"/>
      <c r="D207" s="5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>
        <f t="shared" si="23"/>
        <v>0</v>
      </c>
    </row>
    <row r="208" spans="2:16" ht="15">
      <c r="B208" s="60"/>
      <c r="C208" s="61"/>
      <c r="D208" s="5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>
        <f t="shared" si="23"/>
        <v>0</v>
      </c>
    </row>
    <row r="209" spans="2:16" ht="15">
      <c r="B209" s="60"/>
      <c r="C209" s="61"/>
      <c r="D209" s="5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>
        <f t="shared" si="23"/>
        <v>0</v>
      </c>
    </row>
    <row r="210" spans="2:16" ht="15">
      <c r="B210" s="60"/>
      <c r="C210" s="61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17">
        <f t="shared" si="23"/>
        <v>0</v>
      </c>
    </row>
    <row r="211" spans="2:16" ht="15">
      <c r="B211" s="60"/>
      <c r="C211" s="61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17">
        <f t="shared" si="23"/>
        <v>0</v>
      </c>
    </row>
    <row r="212" spans="2:16" ht="15">
      <c r="B212" s="60"/>
      <c r="C212" s="61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17">
        <f t="shared" si="23"/>
        <v>0</v>
      </c>
    </row>
    <row r="213" spans="2:16" ht="15">
      <c r="B213" s="60"/>
      <c r="C213" s="61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17">
        <f t="shared" si="23"/>
        <v>0</v>
      </c>
    </row>
    <row r="214" spans="2:16" ht="15">
      <c r="B214" s="60"/>
      <c r="C214" s="61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17">
        <f t="shared" si="23"/>
        <v>0</v>
      </c>
    </row>
    <row r="215" spans="2:16" ht="15">
      <c r="B215" s="60"/>
      <c r="C215" s="61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17">
        <f t="shared" si="23"/>
        <v>0</v>
      </c>
    </row>
    <row r="216" spans="2:16" ht="15">
      <c r="B216" s="60"/>
      <c r="C216" s="61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17">
        <f t="shared" si="23"/>
        <v>0</v>
      </c>
    </row>
    <row r="217" spans="2:16" ht="15">
      <c r="B217" s="60"/>
      <c r="C217" s="61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17">
        <f t="shared" si="23"/>
        <v>0</v>
      </c>
    </row>
    <row r="218" spans="2:16">
      <c r="D218" s="55">
        <f>SUM(D195:D216)</f>
        <v>0</v>
      </c>
      <c r="E218" s="55">
        <f t="shared" ref="E218:J218" si="24">SUM(E195:E216)</f>
        <v>14072.44</v>
      </c>
      <c r="F218" s="55">
        <f t="shared" si="24"/>
        <v>4780</v>
      </c>
      <c r="G218" s="55">
        <f t="shared" si="24"/>
        <v>745</v>
      </c>
      <c r="H218" s="55">
        <f t="shared" si="24"/>
        <v>0</v>
      </c>
      <c r="I218" s="55">
        <f t="shared" si="24"/>
        <v>0</v>
      </c>
      <c r="J218" s="55">
        <f t="shared" si="24"/>
        <v>0</v>
      </c>
      <c r="K218" s="55">
        <f t="shared" ref="K218:P218" si="25">SUM(K195:K217)</f>
        <v>0</v>
      </c>
      <c r="L218" s="55">
        <f t="shared" si="25"/>
        <v>0</v>
      </c>
      <c r="M218" s="55">
        <f t="shared" si="25"/>
        <v>0</v>
      </c>
      <c r="N218" s="55">
        <f t="shared" si="25"/>
        <v>0</v>
      </c>
      <c r="O218" s="55">
        <f t="shared" si="25"/>
        <v>0</v>
      </c>
      <c r="P218" s="55">
        <f t="shared" si="25"/>
        <v>19597.439999999999</v>
      </c>
    </row>
    <row r="219" spans="2:16" ht="15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</row>
  </sheetData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ageMargins left="0.11811023622047245" right="0.11811023622047245" top="0.74803149606299213" bottom="0.86614173228346458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днз 87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</dc:creator>
  <cp:lastModifiedBy>User</cp:lastModifiedBy>
  <dcterms:created xsi:type="dcterms:W3CDTF">2019-05-14T13:16:22Z</dcterms:created>
  <dcterms:modified xsi:type="dcterms:W3CDTF">2019-05-21T10:09:38Z</dcterms:modified>
</cp:coreProperties>
</file>