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87" sheetId="1" r:id="rId1"/>
  </sheets>
  <definedNames/>
  <calcPr fullCalcOnLoad="1"/>
</workbook>
</file>

<file path=xl/sharedStrings.xml><?xml version="1.0" encoding="utf-8"?>
<sst xmlns="http://schemas.openxmlformats.org/spreadsheetml/2006/main" count="269" uniqueCount="158">
  <si>
    <t xml:space="preserve">  Фінансовий звіт про використання коштів загального фонду  згідно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</si>
  <si>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</si>
  <si>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</si>
  <si>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</si>
  <si>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</si>
  <si>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</si>
  <si>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</si>
  <si>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</si>
  <si>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</si>
  <si>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</si>
  <si>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</si>
  <si>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</si>
  <si>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</si>
  <si>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</si>
  <si>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</si>
  <si>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</si>
  <si>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</si>
  <si>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</si>
  <si>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</si>
  <si>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</si>
  <si>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</si>
  <si>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</si>
  <si>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</si>
  <si>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</si>
  <si>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</si>
  <si>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</si>
  <si>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</si>
  <si>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</si>
  <si>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</si>
  <si>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</si>
  <si>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</si>
  <si>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</si>
  <si>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</si>
  <si>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</si>
  <si>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</si>
  <si>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</si>
  <si>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</si>
  <si>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</si>
  <si>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</si>
  <si>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</si>
  <si>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</si>
  <si>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</si>
  <si>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</si>
  <si>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</si>
  <si>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</si>
  <si>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</si>
  <si>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</si>
  <si>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</si>
  <si>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</si>
  <si>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</si>
  <si>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</si>
  <si>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</si>
  <si>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</si>
  <si>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</si>
  <si>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</si>
  <si>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</si>
  <si>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</si>
  <si>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</si>
  <si>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</si>
  <si>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</si>
  <si>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</si>
  <si>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</si>
  <si>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</si>
  <si>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</si>
  <si>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</si>
  <si>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</si>
  <si>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</si>
  <si>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</si>
  <si>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</si>
  <si>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</si>
  <si>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</si>
  <si>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</si>
  <si>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</si>
  <si>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</si>
  <si>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</si>
  <si>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</si>
  <si>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</si>
  <si>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</si>
  <si>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</si>
  <si>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</si>
  <si>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</si>
  <si>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</si>
  <si>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</si>
  <si>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</si>
  <si>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</si>
  <si>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</si>
  <si>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</si>
  <si>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</si>
  <si>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</si>
  <si>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</si>
  <si>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</si>
  <si>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</si>
  <si>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</si>
  <si>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</si>
  <si>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</si>
  <si>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</si>
  <si>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</si>
  <si>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</si>
  <si>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</si>
  <si>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</si>
  <si>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</si>
  <si>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</si>
  <si>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</si>
  <si>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</si>
  <si>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</si>
  <si>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</si>
  <si>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</si>
  <si>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</si>
  <si>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</si>
  <si>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</si>
  <si>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</si>
  <si>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</si>
  <si>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</si>
  <si>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</si>
  <si>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</si>
  <si>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</si>
  <si>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</si>
  <si>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</si>
  <si>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</si>
  <si>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</si>
  <si>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</si>
  <si>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</si>
  <si>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</si>
  <si>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</si>
  <si>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</si>
  <si>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</si>
  <si>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</si>
  <si>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</si>
  <si>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</si>
  <si>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</si>
  <si>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</si>
  <si>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</si>
  <si>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</si>
  <si>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</si>
  <si>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</si>
  <si>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</si>
  <si>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</si>
  <si>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</si>
  <si>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</si>
  <si>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</si>
  <si>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</si>
  <si>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кошторисних призначень на 2022 рік по</t>
  </si>
  <si>
    <t>профінансовано та використано за 9 місяців 2022 року</t>
  </si>
  <si>
    <t>профінансовано та використано за 2022 рік</t>
  </si>
  <si>
    <t xml:space="preserve"> використано за 9 місяців 2022 року</t>
  </si>
  <si>
    <t xml:space="preserve"> використано за 2022 рік</t>
  </si>
  <si>
    <t xml:space="preserve">Фінансовий звіт про використання інших коштів спеціального фонду (бюджет розвитку)згідно кошторисних призначень  за 2022 рік </t>
  </si>
  <si>
    <t xml:space="preserve"> профінансовано та використано за 2022 рік</t>
  </si>
  <si>
    <t xml:space="preserve">                                                         Фінансовий звіт про надходження   благодійної допомоги в натуральній формі  2022 року </t>
  </si>
  <si>
    <t>надійшло за 9 місяців 2022 року</t>
  </si>
  <si>
    <t>Штора декоративна</t>
  </si>
  <si>
    <t xml:space="preserve">                                                         Фінансовий звіт про надходження  та використання благодійних внесків за 2022 рік </t>
  </si>
  <si>
    <t>Залишок на 01.01.2022р.</t>
  </si>
  <si>
    <t>залишок на 01.11.22</t>
  </si>
  <si>
    <t>залишок на 01.01.23р.</t>
  </si>
  <si>
    <t>Іграшки</t>
  </si>
  <si>
    <t>Канцелярські товари</t>
  </si>
  <si>
    <t>Посуд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</si>
</sst>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81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O92" sqref="O92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hidden="1" customWidth="1"/>
    <col min="5" max="5" width="16.8515625" style="2" hidden="1" customWidth="1"/>
    <col min="6" max="6" width="17.00390625" style="2" hidden="1" customWidth="1"/>
    <col min="7" max="7" width="17.7109375" style="2" hidden="1" customWidth="1"/>
    <col min="8" max="8" width="17.421875" style="2" hidden="1" customWidth="1"/>
    <col min="9" max="9" width="17.140625" style="2" hidden="1" customWidth="1"/>
    <col min="10" max="10" width="19.140625" style="2" hidden="1" customWidth="1"/>
    <col min="11" max="11" width="17.421875" style="2" hidden="1" customWidth="1"/>
    <col min="12" max="12" width="17.00390625" style="2" customWidth="1"/>
    <col min="13" max="13" width="17.421875" style="2" customWidth="1"/>
    <col min="14" max="14" width="18.710937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"/>
      <c r="R1" s="1"/>
      <c r="S1" s="1"/>
    </row>
    <row r="2" spans="2:19" ht="15">
      <c r="B2" s="80" t="s">
        <v>141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"/>
      <c r="R2" s="1"/>
      <c r="S2" s="1"/>
    </row>
    <row r="3" spans="2:19" ht="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93" t="s">
        <v>4</v>
      </c>
      <c r="E5" s="88" t="s">
        <v>5</v>
      </c>
      <c r="F5" s="88" t="s">
        <v>6</v>
      </c>
      <c r="G5" s="88" t="s">
        <v>7</v>
      </c>
      <c r="H5" s="88" t="s">
        <v>8</v>
      </c>
      <c r="I5" s="88" t="s">
        <v>9</v>
      </c>
      <c r="J5" s="88" t="s">
        <v>10</v>
      </c>
      <c r="K5" s="88" t="s">
        <v>11</v>
      </c>
      <c r="L5" s="88" t="s">
        <v>142</v>
      </c>
      <c r="M5" s="88" t="s">
        <v>12</v>
      </c>
      <c r="N5" s="88" t="s">
        <v>13</v>
      </c>
      <c r="O5" s="88" t="s">
        <v>14</v>
      </c>
      <c r="P5" s="90" t="s">
        <v>143</v>
      </c>
    </row>
    <row r="6" spans="2:16" ht="16.5" thickBot="1" thickTop="1">
      <c r="B6" s="5">
        <v>1</v>
      </c>
      <c r="C6" s="6">
        <v>2</v>
      </c>
      <c r="D6" s="94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1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5660050.209999999</v>
      </c>
      <c r="M8" s="12">
        <f t="shared" si="0"/>
        <v>1318309.85</v>
      </c>
      <c r="N8" s="12">
        <f t="shared" si="0"/>
        <v>828824.71</v>
      </c>
      <c r="O8" s="12">
        <f>O9+O14+O42</f>
        <v>1556740.18</v>
      </c>
      <c r="P8" s="12">
        <f>D8+E8+F8+G8+H8+I8+J8+K8+L8+M8+N8+O8</f>
        <v>9363924.95</v>
      </c>
    </row>
    <row r="9" spans="2:16" ht="28.5" customHeight="1">
      <c r="B9" s="13" t="s">
        <v>18</v>
      </c>
      <c r="C9" s="10">
        <v>2100</v>
      </c>
      <c r="D9" s="12">
        <f>D10</f>
        <v>0</v>
      </c>
      <c r="E9" s="12">
        <f>E10</f>
        <v>0</v>
      </c>
      <c r="F9" s="12">
        <f>F10</f>
        <v>0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4433034.109999999</v>
      </c>
      <c r="M9" s="12">
        <f t="shared" si="1"/>
        <v>870248.63</v>
      </c>
      <c r="N9" s="12">
        <f t="shared" si="1"/>
        <v>741931.63</v>
      </c>
      <c r="O9" s="12">
        <f t="shared" si="1"/>
        <v>793796.88</v>
      </c>
      <c r="P9" s="12">
        <f aca="true" t="shared" si="2" ref="P9:P42">D9+E9+F9+G9+H9+I9+J9+K9+L9+M9+N9+O9</f>
        <v>6839011.249999999</v>
      </c>
    </row>
    <row r="10" spans="2:16" ht="15" customHeight="1">
      <c r="B10" s="13" t="s">
        <v>19</v>
      </c>
      <c r="C10" s="11">
        <v>2110</v>
      </c>
      <c r="D10" s="12">
        <f>D11+D13</f>
        <v>0</v>
      </c>
      <c r="E10" s="12">
        <f>E11+E13</f>
        <v>0</v>
      </c>
      <c r="F10" s="12">
        <f>F11+F13</f>
        <v>0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4433034.109999999</v>
      </c>
      <c r="M10" s="12">
        <f t="shared" si="3"/>
        <v>870248.63</v>
      </c>
      <c r="N10" s="12">
        <f t="shared" si="3"/>
        <v>741931.63</v>
      </c>
      <c r="O10" s="12">
        <f t="shared" si="3"/>
        <v>793796.88</v>
      </c>
      <c r="P10" s="12">
        <f t="shared" si="2"/>
        <v>6839011.249999999</v>
      </c>
    </row>
    <row r="11" spans="2:16" ht="18" customHeight="1">
      <c r="B11" s="13" t="s">
        <v>20</v>
      </c>
      <c r="C11" s="11">
        <v>2111</v>
      </c>
      <c r="D11" s="12"/>
      <c r="E11" s="12"/>
      <c r="F11" s="12"/>
      <c r="G11" s="12"/>
      <c r="H11" s="12"/>
      <c r="I11" s="12"/>
      <c r="J11" s="12"/>
      <c r="K11" s="12"/>
      <c r="L11" s="12">
        <v>3617017.88</v>
      </c>
      <c r="M11" s="12">
        <v>714354.03</v>
      </c>
      <c r="N11" s="12">
        <v>609965.92</v>
      </c>
      <c r="O11" s="12">
        <v>652882.74</v>
      </c>
      <c r="P11" s="12">
        <f t="shared" si="2"/>
        <v>5594220.57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/>
      <c r="E13" s="12"/>
      <c r="F13" s="12"/>
      <c r="G13" s="12"/>
      <c r="H13" s="12"/>
      <c r="I13" s="12"/>
      <c r="J13" s="12"/>
      <c r="K13" s="12"/>
      <c r="L13" s="12">
        <v>816016.23</v>
      </c>
      <c r="M13" s="12">
        <v>155894.6</v>
      </c>
      <c r="N13" s="12">
        <v>131965.71</v>
      </c>
      <c r="O13" s="12">
        <f>140267.67+646.47</f>
        <v>140914.14</v>
      </c>
      <c r="P13" s="12">
        <f t="shared" si="2"/>
        <v>1244790.6800000002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0</v>
      </c>
      <c r="F14" s="12">
        <f>F15++F16+F17+F18+F19+F20+F20+F21+F28</f>
        <v>0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1225520.1</v>
      </c>
      <c r="M14" s="12">
        <f t="shared" si="4"/>
        <v>448061.22</v>
      </c>
      <c r="N14" s="12">
        <f t="shared" si="4"/>
        <v>86893.08</v>
      </c>
      <c r="O14" s="12">
        <f t="shared" si="4"/>
        <v>754934.1400000001</v>
      </c>
      <c r="P14" s="12">
        <f t="shared" si="2"/>
        <v>2515408.54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>
        <v>27334.6</v>
      </c>
      <c r="M15" s="12">
        <v>676.5</v>
      </c>
      <c r="N15" s="12"/>
      <c r="O15" s="12"/>
      <c r="P15" s="12">
        <f t="shared" si="2"/>
        <v>28011.1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v>486</v>
      </c>
      <c r="P16" s="12">
        <f t="shared" si="2"/>
        <v>486</v>
      </c>
    </row>
    <row r="17" spans="2:16" ht="19.5" customHeight="1">
      <c r="B17" s="16" t="s">
        <v>26</v>
      </c>
      <c r="C17" s="11">
        <v>2230</v>
      </c>
      <c r="D17" s="12"/>
      <c r="E17" s="12"/>
      <c r="F17" s="12"/>
      <c r="G17" s="12"/>
      <c r="H17" s="12"/>
      <c r="I17" s="17"/>
      <c r="J17" s="18"/>
      <c r="K17" s="12"/>
      <c r="L17" s="12">
        <v>404214.32</v>
      </c>
      <c r="M17" s="12">
        <v>127275.45</v>
      </c>
      <c r="N17" s="12">
        <v>56431.84</v>
      </c>
      <c r="O17" s="12">
        <v>96244.38</v>
      </c>
      <c r="P17" s="12">
        <f t="shared" si="2"/>
        <v>684165.99</v>
      </c>
    </row>
    <row r="18" spans="2:16" ht="15.75" customHeight="1">
      <c r="B18" s="16" t="s">
        <v>27</v>
      </c>
      <c r="C18" s="11">
        <v>2240</v>
      </c>
      <c r="D18" s="12"/>
      <c r="E18" s="12"/>
      <c r="F18" s="12"/>
      <c r="G18" s="12"/>
      <c r="H18" s="12"/>
      <c r="I18" s="12"/>
      <c r="J18" s="12"/>
      <c r="K18" s="12"/>
      <c r="L18" s="12">
        <v>6468.89</v>
      </c>
      <c r="M18" s="12">
        <v>253766.04</v>
      </c>
      <c r="N18" s="12">
        <v>800</v>
      </c>
      <c r="O18" s="12">
        <v>54097.2</v>
      </c>
      <c r="P18" s="12">
        <f t="shared" si="2"/>
        <v>315132.13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0</v>
      </c>
      <c r="F21" s="12">
        <f>F22+F23+F24+F25+F26+F27</f>
        <v>0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786026.48</v>
      </c>
      <c r="M21" s="12">
        <f t="shared" si="5"/>
        <v>66343.23</v>
      </c>
      <c r="N21" s="12">
        <f t="shared" si="5"/>
        <v>29661.24</v>
      </c>
      <c r="O21" s="12">
        <f t="shared" si="5"/>
        <v>602746.56</v>
      </c>
      <c r="P21" s="12">
        <f t="shared" si="2"/>
        <v>1484777.51</v>
      </c>
    </row>
    <row r="22" spans="2:16" ht="15.75" customHeight="1">
      <c r="B22" s="13" t="s">
        <v>31</v>
      </c>
      <c r="C22" s="11">
        <v>2271</v>
      </c>
      <c r="D22" s="12"/>
      <c r="E22" s="12"/>
      <c r="F22" s="12"/>
      <c r="G22" s="12"/>
      <c r="H22" s="12"/>
      <c r="I22" s="12"/>
      <c r="J22" s="12"/>
      <c r="K22" s="12"/>
      <c r="L22" s="12">
        <v>667648.58</v>
      </c>
      <c r="M22" s="12">
        <v>39235.56</v>
      </c>
      <c r="N22" s="12"/>
      <c r="O22" s="12">
        <f>79354.21+316762.56</f>
        <v>396116.77</v>
      </c>
      <c r="P22" s="12">
        <f t="shared" si="2"/>
        <v>1103000.91</v>
      </c>
    </row>
    <row r="23" spans="2:16" ht="20.25" customHeight="1">
      <c r="B23" s="13" t="s">
        <v>32</v>
      </c>
      <c r="C23" s="11">
        <v>2272</v>
      </c>
      <c r="D23" s="12"/>
      <c r="E23" s="12"/>
      <c r="F23" s="12"/>
      <c r="G23" s="12"/>
      <c r="H23" s="12"/>
      <c r="I23" s="12"/>
      <c r="J23" s="12"/>
      <c r="K23" s="12"/>
      <c r="L23" s="12">
        <v>40026.7</v>
      </c>
      <c r="M23" s="12">
        <v>6989.78</v>
      </c>
      <c r="N23" s="12">
        <v>8980.43</v>
      </c>
      <c r="O23" s="12">
        <v>20366.24</v>
      </c>
      <c r="P23" s="12">
        <f t="shared" si="2"/>
        <v>76363.15</v>
      </c>
    </row>
    <row r="24" spans="2:16" ht="21" customHeight="1">
      <c r="B24" s="13" t="s">
        <v>33</v>
      </c>
      <c r="C24" s="11">
        <v>2273</v>
      </c>
      <c r="D24" s="12"/>
      <c r="E24" s="12"/>
      <c r="F24" s="12"/>
      <c r="G24" s="12"/>
      <c r="H24" s="12"/>
      <c r="I24" s="12"/>
      <c r="J24" s="12"/>
      <c r="K24" s="12"/>
      <c r="L24" s="12">
        <v>71470.44</v>
      </c>
      <c r="M24" s="12">
        <v>19228.47</v>
      </c>
      <c r="N24" s="17">
        <v>20680.81</v>
      </c>
      <c r="O24" s="12">
        <v>181395.53</v>
      </c>
      <c r="P24" s="12">
        <f t="shared" si="2"/>
        <v>292775.25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>
        <v>6880.76</v>
      </c>
      <c r="M26" s="12">
        <v>889.42</v>
      </c>
      <c r="N26" s="12"/>
      <c r="O26" s="12">
        <v>4868.02</v>
      </c>
      <c r="P26" s="12">
        <f t="shared" si="2"/>
        <v>12638.2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1475.81</v>
      </c>
      <c r="M28" s="12">
        <f t="shared" si="6"/>
        <v>0</v>
      </c>
      <c r="N28" s="12">
        <f t="shared" si="6"/>
        <v>0</v>
      </c>
      <c r="O28" s="12">
        <f t="shared" si="6"/>
        <v>1360</v>
      </c>
      <c r="P28" s="12">
        <f t="shared" si="2"/>
        <v>2835.81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>
        <v>1475.81</v>
      </c>
      <c r="M30" s="12"/>
      <c r="N30" s="12"/>
      <c r="O30" s="12">
        <v>1360</v>
      </c>
      <c r="P30" s="12">
        <f t="shared" si="2"/>
        <v>2835.81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>
        <v>1496</v>
      </c>
      <c r="M42" s="12"/>
      <c r="N42" s="12"/>
      <c r="O42" s="12">
        <v>8009.16</v>
      </c>
      <c r="P42" s="12">
        <f t="shared" si="2"/>
        <v>9505.16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0" t="s">
        <v>81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2:16" ht="15">
      <c r="B74" s="80" t="s">
        <v>141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2:16" ht="15.75" thickBot="1">
      <c r="B75" s="80" t="s">
        <v>1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2:16" ht="15.75" customHeight="1" thickBot="1">
      <c r="B76" s="3" t="s">
        <v>2</v>
      </c>
      <c r="C76" s="4" t="s">
        <v>3</v>
      </c>
      <c r="D76" s="93" t="s">
        <v>82</v>
      </c>
      <c r="E76" s="88" t="s">
        <v>83</v>
      </c>
      <c r="F76" s="88" t="s">
        <v>84</v>
      </c>
      <c r="G76" s="88" t="s">
        <v>85</v>
      </c>
      <c r="H76" s="88" t="s">
        <v>86</v>
      </c>
      <c r="I76" s="88" t="s">
        <v>87</v>
      </c>
      <c r="J76" s="88" t="s">
        <v>88</v>
      </c>
      <c r="K76" s="88" t="s">
        <v>89</v>
      </c>
      <c r="L76" s="88" t="s">
        <v>144</v>
      </c>
      <c r="M76" s="88" t="s">
        <v>90</v>
      </c>
      <c r="N76" s="88" t="s">
        <v>91</v>
      </c>
      <c r="O76" s="88" t="s">
        <v>92</v>
      </c>
      <c r="P76" s="90" t="s">
        <v>145</v>
      </c>
    </row>
    <row r="77" spans="2:16" ht="24" customHeight="1" thickBot="1" thickTop="1">
      <c r="B77" s="5">
        <v>1</v>
      </c>
      <c r="C77" s="6">
        <v>2</v>
      </c>
      <c r="D77" s="94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1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215966.55</v>
      </c>
      <c r="M79" s="12">
        <f t="shared" si="8"/>
        <v>10262.32</v>
      </c>
      <c r="N79" s="12">
        <f t="shared" si="8"/>
        <v>40954.56</v>
      </c>
      <c r="O79" s="12">
        <f>O80+O85+O113+O114</f>
        <v>116977.74</v>
      </c>
      <c r="P79" s="12">
        <f>D79+E79+F79+G79+H79+I79+J79+K79+L79+M79+N79+O79</f>
        <v>384161.17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23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215966.55</v>
      </c>
      <c r="M85" s="12">
        <f t="shared" si="12"/>
        <v>10262.32</v>
      </c>
      <c r="N85" s="12">
        <f t="shared" si="12"/>
        <v>40954.56</v>
      </c>
      <c r="O85" s="12">
        <f t="shared" si="12"/>
        <v>116977.74</v>
      </c>
      <c r="P85" s="12">
        <f t="shared" si="10"/>
        <v>384161.17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/>
      <c r="E88" s="12"/>
      <c r="F88" s="12"/>
      <c r="G88" s="12"/>
      <c r="H88" s="12"/>
      <c r="I88" s="26"/>
      <c r="J88" s="26"/>
      <c r="K88" s="12"/>
      <c r="L88" s="12">
        <v>215966.55</v>
      </c>
      <c r="M88" s="12">
        <v>10262.32</v>
      </c>
      <c r="N88" s="12">
        <v>40954.56</v>
      </c>
      <c r="O88" s="12">
        <v>116977.74</v>
      </c>
      <c r="P88" s="12">
        <f t="shared" si="10"/>
        <v>384161.17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2" t="s">
        <v>146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 ht="15">
      <c r="B145" s="80" t="s">
        <v>1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24.75" customHeight="1" thickBot="1">
      <c r="B147" s="3" t="s">
        <v>2</v>
      </c>
      <c r="C147" s="4" t="s">
        <v>3</v>
      </c>
      <c r="D147" s="93" t="s">
        <v>4</v>
      </c>
      <c r="E147" s="88" t="s">
        <v>5</v>
      </c>
      <c r="F147" s="88" t="s">
        <v>6</v>
      </c>
      <c r="G147" s="88" t="s">
        <v>7</v>
      </c>
      <c r="H147" s="88" t="s">
        <v>8</v>
      </c>
      <c r="I147" s="88" t="s">
        <v>9</v>
      </c>
      <c r="J147" s="88" t="s">
        <v>10</v>
      </c>
      <c r="K147" s="88" t="s">
        <v>11</v>
      </c>
      <c r="L147" s="88" t="s">
        <v>142</v>
      </c>
      <c r="M147" s="88" t="s">
        <v>12</v>
      </c>
      <c r="N147" s="88" t="s">
        <v>13</v>
      </c>
      <c r="O147" s="88" t="s">
        <v>14</v>
      </c>
      <c r="P147" s="90" t="s">
        <v>147</v>
      </c>
    </row>
    <row r="148" spans="2:16" ht="16.5" thickBot="1" thickTop="1">
      <c r="B148" s="5">
        <v>1</v>
      </c>
      <c r="C148" s="6">
        <v>2</v>
      </c>
      <c r="D148" s="94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91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11368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11368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11368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11368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11368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11368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>
        <f>11368</f>
        <v>11368</v>
      </c>
      <c r="I157" s="12"/>
      <c r="J157" s="12"/>
      <c r="K157" s="12"/>
      <c r="L157" s="12"/>
      <c r="M157" s="12"/>
      <c r="N157" s="12"/>
      <c r="O157" s="12"/>
      <c r="P157" s="12">
        <f t="shared" si="19"/>
        <v>11368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8" t="s">
        <v>151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</row>
    <row r="164" spans="2:16" ht="15">
      <c r="B164" s="80" t="s">
        <v>1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7.75" customHeight="1">
      <c r="B166" s="81"/>
      <c r="C166" s="82"/>
      <c r="D166" s="77" t="s">
        <v>93</v>
      </c>
      <c r="E166" s="77" t="s">
        <v>94</v>
      </c>
      <c r="F166" s="77" t="s">
        <v>95</v>
      </c>
      <c r="G166" s="77" t="s">
        <v>96</v>
      </c>
      <c r="H166" s="77" t="s">
        <v>97</v>
      </c>
      <c r="I166" s="77" t="s">
        <v>95</v>
      </c>
      <c r="J166" s="76" t="s">
        <v>98</v>
      </c>
      <c r="K166" s="76" t="s">
        <v>99</v>
      </c>
      <c r="L166" s="77" t="s">
        <v>95</v>
      </c>
      <c r="M166" s="76" t="s">
        <v>100</v>
      </c>
      <c r="N166" s="76" t="s">
        <v>101</v>
      </c>
      <c r="O166" s="77" t="s">
        <v>95</v>
      </c>
      <c r="P166" s="86"/>
    </row>
    <row r="167" spans="2:16" ht="21.75" customHeight="1">
      <c r="B167" s="83"/>
      <c r="C167" s="84"/>
      <c r="D167" s="67"/>
      <c r="E167" s="76"/>
      <c r="F167" s="77"/>
      <c r="G167" s="67"/>
      <c r="H167" s="76"/>
      <c r="I167" s="77"/>
      <c r="J167" s="67"/>
      <c r="K167" s="76"/>
      <c r="L167" s="77"/>
      <c r="M167" s="67"/>
      <c r="N167" s="76"/>
      <c r="O167" s="77"/>
      <c r="P167" s="87"/>
    </row>
    <row r="168" spans="2:16" ht="15">
      <c r="B168" s="32" t="s">
        <v>152</v>
      </c>
      <c r="C168" s="61">
        <v>285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102</v>
      </c>
      <c r="F173" s="56">
        <f>C168+D168+D169+D170+D171+D172-E168-E169-E170-E171-E172</f>
        <v>285</v>
      </c>
      <c r="H173" s="55" t="s">
        <v>103</v>
      </c>
      <c r="I173" s="56">
        <f>F173+G168+G169+G170+G171+G172-H168-H169-H170-H171-H172</f>
        <v>285</v>
      </c>
      <c r="K173" s="55" t="s">
        <v>104</v>
      </c>
      <c r="L173" s="56">
        <f>I173+J168+J169+J170+J171+J172-K168-K169-K170-K171-K172</f>
        <v>285</v>
      </c>
      <c r="N173" s="55" t="s">
        <v>105</v>
      </c>
      <c r="O173" s="56">
        <f>L173+M168+M169+M170+M171+M172-N168-N169-N170-N171-N172</f>
        <v>285</v>
      </c>
    </row>
    <row r="174" spans="4:15" ht="21.75" customHeight="1">
      <c r="D174" s="76" t="s">
        <v>106</v>
      </c>
      <c r="E174" s="76" t="s">
        <v>107</v>
      </c>
      <c r="F174" s="77" t="s">
        <v>95</v>
      </c>
      <c r="G174" s="76" t="s">
        <v>108</v>
      </c>
      <c r="H174" s="76" t="s">
        <v>109</v>
      </c>
      <c r="I174" s="77" t="s">
        <v>95</v>
      </c>
      <c r="J174" s="76" t="s">
        <v>110</v>
      </c>
      <c r="K174" s="76" t="s">
        <v>111</v>
      </c>
      <c r="L174" s="77" t="s">
        <v>95</v>
      </c>
      <c r="M174" s="76" t="s">
        <v>112</v>
      </c>
      <c r="N174" s="76" t="s">
        <v>113</v>
      </c>
      <c r="O174" s="77" t="s">
        <v>95</v>
      </c>
    </row>
    <row r="175" spans="4:15" ht="23.25" customHeight="1">
      <c r="D175" s="76"/>
      <c r="E175" s="76"/>
      <c r="F175" s="77"/>
      <c r="G175" s="76"/>
      <c r="H175" s="76"/>
      <c r="I175" s="77"/>
      <c r="J175" s="76"/>
      <c r="K175" s="76"/>
      <c r="L175" s="77"/>
      <c r="M175" s="76"/>
      <c r="N175" s="76"/>
      <c r="O175" s="77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114</v>
      </c>
      <c r="F181" s="56">
        <f>O173+D176+D177+D178+D179+D180-E176-E177-E178-E179-E180</f>
        <v>285</v>
      </c>
      <c r="H181" s="55" t="s">
        <v>115</v>
      </c>
      <c r="I181" s="56">
        <f>F181+G176+G177+G178+G179+G180-H176-H177-H178-H179-H180</f>
        <v>285</v>
      </c>
      <c r="K181" s="55" t="s">
        <v>116</v>
      </c>
      <c r="L181" s="56">
        <f>I181+J176+J177+J178+J179+J180-K176-K177-K178-K179-K180</f>
        <v>285</v>
      </c>
      <c r="N181" s="55" t="s">
        <v>153</v>
      </c>
      <c r="O181" s="56">
        <f>L181+M176+M177+M178+M179+M180-N176-N177-N178-N179-N180</f>
        <v>285</v>
      </c>
    </row>
    <row r="182" spans="4:15" ht="21" customHeight="1">
      <c r="D182" s="76" t="s">
        <v>117</v>
      </c>
      <c r="E182" s="76" t="s">
        <v>118</v>
      </c>
      <c r="F182" s="77" t="s">
        <v>95</v>
      </c>
      <c r="G182" s="76" t="s">
        <v>119</v>
      </c>
      <c r="H182" s="76" t="s">
        <v>120</v>
      </c>
      <c r="I182" s="77" t="s">
        <v>95</v>
      </c>
      <c r="J182" s="76" t="s">
        <v>121</v>
      </c>
      <c r="K182" s="76" t="s">
        <v>122</v>
      </c>
      <c r="L182" s="77" t="s">
        <v>95</v>
      </c>
      <c r="M182" s="76" t="s">
        <v>123</v>
      </c>
      <c r="N182" s="76" t="s">
        <v>124</v>
      </c>
      <c r="O182" s="77" t="s">
        <v>95</v>
      </c>
    </row>
    <row r="183" spans="4:15" ht="21.75" customHeight="1">
      <c r="D183" s="76"/>
      <c r="E183" s="76"/>
      <c r="F183" s="77"/>
      <c r="G183" s="76"/>
      <c r="H183" s="76"/>
      <c r="I183" s="77"/>
      <c r="J183" s="76"/>
      <c r="K183" s="76"/>
      <c r="L183" s="77"/>
      <c r="M183" s="76"/>
      <c r="N183" s="76"/>
      <c r="O183" s="77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125</v>
      </c>
      <c r="F189" s="56">
        <f>O181+D184+D185+D186+D187+D188-E184-E185-E186-E187-E188</f>
        <v>285</v>
      </c>
      <c r="H189" s="55" t="s">
        <v>126</v>
      </c>
      <c r="I189" s="56">
        <f>F189+G184+G185+G186+G187+G188-H184-H185-H186-H187-H188</f>
        <v>285</v>
      </c>
      <c r="K189" s="55" t="s">
        <v>127</v>
      </c>
      <c r="L189" s="56">
        <f>I189+J184+J185+J186+J187+J188-K184-K185-K186-K187-K188</f>
        <v>285</v>
      </c>
      <c r="N189" s="55" t="s">
        <v>154</v>
      </c>
      <c r="O189" s="56">
        <f>L189+M184+M185+M186+M187+M188-N184-N185-N186-N187-N188</f>
        <v>285</v>
      </c>
    </row>
    <row r="190" spans="2:16" ht="15">
      <c r="B190" s="78" t="s">
        <v>148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</row>
    <row r="191" spans="2:16" ht="15">
      <c r="B191" s="80" t="s">
        <v>1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81" t="s">
        <v>128</v>
      </c>
      <c r="C193" s="82"/>
      <c r="D193" s="76" t="s">
        <v>129</v>
      </c>
      <c r="E193" s="67" t="s">
        <v>130</v>
      </c>
      <c r="F193" s="69" t="s">
        <v>131</v>
      </c>
      <c r="G193" s="69" t="s">
        <v>132</v>
      </c>
      <c r="H193" s="69" t="s">
        <v>133</v>
      </c>
      <c r="I193" s="69" t="s">
        <v>134</v>
      </c>
      <c r="J193" s="69" t="s">
        <v>135</v>
      </c>
      <c r="K193" s="69" t="s">
        <v>136</v>
      </c>
      <c r="L193" s="69" t="s">
        <v>149</v>
      </c>
      <c r="M193" s="67" t="s">
        <v>137</v>
      </c>
      <c r="N193" s="67" t="s">
        <v>138</v>
      </c>
      <c r="O193" s="69" t="s">
        <v>139</v>
      </c>
      <c r="P193" s="70" t="s">
        <v>140</v>
      </c>
    </row>
    <row r="194" spans="2:16" ht="24" customHeight="1">
      <c r="B194" s="83"/>
      <c r="C194" s="84"/>
      <c r="D194" s="76"/>
      <c r="E194" s="85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71"/>
    </row>
    <row r="195" spans="2:16" ht="15">
      <c r="B195" s="72" t="s">
        <v>150</v>
      </c>
      <c r="C195" s="73"/>
      <c r="D195" s="26"/>
      <c r="E195" s="56"/>
      <c r="F195" s="26"/>
      <c r="G195" s="26"/>
      <c r="H195" s="26"/>
      <c r="I195" s="26"/>
      <c r="J195" s="26"/>
      <c r="K195" s="26"/>
      <c r="L195" s="26">
        <v>5336</v>
      </c>
      <c r="M195" s="26"/>
      <c r="N195" s="26"/>
      <c r="O195" s="26"/>
      <c r="P195" s="26">
        <f>D195+E195+F195+G195+H195+I195+J195+K195+L195+M195+N195+O195</f>
        <v>5336</v>
      </c>
    </row>
    <row r="196" spans="2:16" ht="15">
      <c r="B196" s="65" t="s">
        <v>155</v>
      </c>
      <c r="C196" s="66"/>
      <c r="D196" s="56"/>
      <c r="E196" s="56"/>
      <c r="F196" s="56"/>
      <c r="G196" s="56"/>
      <c r="H196" s="56"/>
      <c r="I196" s="56"/>
      <c r="J196" s="56"/>
      <c r="K196" s="56"/>
      <c r="L196" s="56"/>
      <c r="M196" s="56">
        <v>1600</v>
      </c>
      <c r="N196" s="56">
        <v>6235</v>
      </c>
      <c r="O196" s="56"/>
      <c r="P196" s="26">
        <f aca="true" t="shared" si="23" ref="P196:P217">D196+E196+F196+G196+H196+I196+J196+K196+L196+M196+N196+O196</f>
        <v>7835</v>
      </c>
    </row>
    <row r="197" spans="2:16" ht="15">
      <c r="B197" s="74" t="s">
        <v>156</v>
      </c>
      <c r="C197" s="75"/>
      <c r="D197" s="60"/>
      <c r="E197" s="56"/>
      <c r="F197" s="56"/>
      <c r="G197" s="56"/>
      <c r="H197" s="56"/>
      <c r="I197" s="56"/>
      <c r="J197" s="56"/>
      <c r="K197" s="56"/>
      <c r="L197" s="56"/>
      <c r="M197" s="56">
        <v>831.9</v>
      </c>
      <c r="N197" s="56"/>
      <c r="O197" s="56"/>
      <c r="P197" s="26">
        <f t="shared" si="23"/>
        <v>831.9</v>
      </c>
    </row>
    <row r="198" spans="2:16" ht="15">
      <c r="B198" s="65" t="s">
        <v>157</v>
      </c>
      <c r="C198" s="66"/>
      <c r="D198" s="56"/>
      <c r="E198" s="26"/>
      <c r="F198" s="26"/>
      <c r="G198" s="26"/>
      <c r="H198" s="26"/>
      <c r="I198" s="26"/>
      <c r="J198" s="26"/>
      <c r="K198" s="26"/>
      <c r="L198" s="26"/>
      <c r="M198" s="26"/>
      <c r="N198" s="26">
        <v>870</v>
      </c>
      <c r="O198" s="26"/>
      <c r="P198" s="26">
        <f t="shared" si="23"/>
        <v>870</v>
      </c>
    </row>
    <row r="199" spans="2:16" ht="15">
      <c r="B199" s="65"/>
      <c r="C199" s="66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0</v>
      </c>
    </row>
    <row r="200" spans="2:16" ht="15">
      <c r="B200" s="65"/>
      <c r="C200" s="66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65"/>
      <c r="C201" s="66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65"/>
      <c r="C202" s="66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65"/>
      <c r="C203" s="66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5"/>
      <c r="C204" s="66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5"/>
      <c r="C205" s="66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2"/>
      <c r="C206" s="63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2"/>
      <c r="C207" s="63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2"/>
      <c r="C208" s="63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2"/>
      <c r="C209" s="63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2"/>
      <c r="C210" s="63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62"/>
      <c r="C211" s="63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62"/>
      <c r="C212" s="63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62"/>
      <c r="C213" s="63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62"/>
      <c r="C214" s="63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62"/>
      <c r="C215" s="63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62"/>
      <c r="C216" s="63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62"/>
      <c r="C217" s="63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0</v>
      </c>
      <c r="E218" s="56">
        <f aca="true" t="shared" si="24" ref="E218:J218">SUM(E195:E216)</f>
        <v>0</v>
      </c>
      <c r="F218" s="56">
        <f t="shared" si="24"/>
        <v>0</v>
      </c>
      <c r="G218" s="56">
        <f t="shared" si="24"/>
        <v>0</v>
      </c>
      <c r="H218" s="56">
        <f t="shared" si="24"/>
        <v>0</v>
      </c>
      <c r="I218" s="56">
        <f t="shared" si="24"/>
        <v>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5336</v>
      </c>
      <c r="M218" s="56">
        <f t="shared" si="25"/>
        <v>2431.9</v>
      </c>
      <c r="N218" s="56">
        <f t="shared" si="25"/>
        <v>7105</v>
      </c>
      <c r="O218" s="56">
        <f t="shared" si="25"/>
        <v>0</v>
      </c>
      <c r="P218" s="56">
        <f t="shared" si="25"/>
        <v>14872.9</v>
      </c>
    </row>
    <row r="219" spans="2:16" ht="1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.11811023622047245" top="0.7480314960629921" bottom="0.8661417322834646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User</cp:lastModifiedBy>
  <dcterms:created xsi:type="dcterms:W3CDTF">2021-11-17T15:06:01Z</dcterms:created>
  <dcterms:modified xsi:type="dcterms:W3CDTF">2023-01-27T07:52:48Z</dcterms:modified>
  <cp:category/>
  <cp:version/>
  <cp:contentType/>
  <cp:contentStatus/>
</cp:coreProperties>
</file>